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6a945418ef63a4a/Desktop/NUEVO 2024 LICITACIONES INDESUR/Los 100 Millones de Presidencia/3.- Casa Curial de Enriquillo/"/>
    </mc:Choice>
  </mc:AlternateContent>
  <xr:revisionPtr revIDLastSave="180" documentId="8_{ECD2B65B-11D3-41D2-9D0B-E745A005770F}" xr6:coauthVersionLast="47" xr6:coauthVersionMax="47" xr10:uidLastSave="{D924E722-D6BC-4F8A-BAA6-1ED6BC8F6149}"/>
  <bookViews>
    <workbookView xWindow="-108" yWindow="-108" windowWidth="23256" windowHeight="13176" xr2:uid="{00000000-000D-0000-FFFF-FFFF00000000}"/>
  </bookViews>
  <sheets>
    <sheet name="LISTADO DE CANTIDADES " sheetId="2" r:id="rId1"/>
  </sheets>
  <definedNames>
    <definedName name="_xlnm.Print_Area" localSheetId="0">'LISTADO DE CANTIDADES '!$A$1:$G$109</definedName>
    <definedName name="_xlnm.Print_Titles" localSheetId="0">'LISTADO DE CANTIDADES 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F67" i="2"/>
  <c r="G69" i="2" s="1"/>
  <c r="F64" i="2"/>
  <c r="F63" i="2"/>
  <c r="F62" i="2"/>
  <c r="F61" i="2"/>
  <c r="F60" i="2"/>
  <c r="F59" i="2"/>
  <c r="F56" i="2"/>
  <c r="F55" i="2"/>
  <c r="F54" i="2"/>
  <c r="F53" i="2"/>
  <c r="F52" i="2"/>
  <c r="F51" i="2"/>
  <c r="F50" i="2"/>
  <c r="F49" i="2"/>
  <c r="F48" i="2"/>
  <c r="F47" i="2"/>
  <c r="F46" i="2"/>
  <c r="F45" i="2"/>
  <c r="A45" i="2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F43" i="2"/>
  <c r="F42" i="2"/>
  <c r="F39" i="2"/>
  <c r="G40" i="2" s="1"/>
  <c r="F33" i="2"/>
  <c r="F34" i="2"/>
  <c r="F35" i="2"/>
  <c r="F36" i="2"/>
  <c r="C21" i="2"/>
  <c r="F21" i="2" s="1"/>
  <c r="F71" i="2"/>
  <c r="G72" i="2" s="1"/>
  <c r="F32" i="2"/>
  <c r="F29" i="2"/>
  <c r="G30" i="2" s="1"/>
  <c r="F26" i="2"/>
  <c r="F25" i="2"/>
  <c r="F22" i="2"/>
  <c r="F20" i="2"/>
  <c r="F19" i="2"/>
  <c r="K18" i="2"/>
  <c r="G65" i="2" l="1"/>
  <c r="G44" i="2"/>
  <c r="G57" i="2"/>
  <c r="G37" i="2"/>
  <c r="G27" i="2"/>
  <c r="G73" i="2"/>
  <c r="G23" i="2"/>
  <c r="F79" i="2" l="1"/>
  <c r="F78" i="2"/>
  <c r="F77" i="2"/>
  <c r="F82" i="2"/>
  <c r="F76" i="2"/>
  <c r="F81" i="2"/>
  <c r="F75" i="2"/>
  <c r="F80" i="2"/>
  <c r="G84" i="2" l="1"/>
  <c r="G85" i="2" s="1"/>
  <c r="F83" i="2"/>
  <c r="H107" i="2" l="1"/>
  <c r="H84" i="2"/>
</calcChain>
</file>

<file path=xl/sharedStrings.xml><?xml version="1.0" encoding="utf-8"?>
<sst xmlns="http://schemas.openxmlformats.org/spreadsheetml/2006/main" count="126" uniqueCount="91">
  <si>
    <t>PRELIMINARES</t>
  </si>
  <si>
    <t>INSTALACIÓN ELÉCTRICA</t>
  </si>
  <si>
    <t>PINTURAS</t>
  </si>
  <si>
    <t>PUERTAS Y VENTANAS</t>
  </si>
  <si>
    <t>Unid.</t>
  </si>
  <si>
    <t>Gastos Administrativos</t>
  </si>
  <si>
    <t>Pañete Maestrado Muros Interiores</t>
  </si>
  <si>
    <t>Pañete Maestrado Muros Exteriores</t>
  </si>
  <si>
    <t>Cantos y Mochetas</t>
  </si>
  <si>
    <t>ml</t>
  </si>
  <si>
    <t>m2</t>
  </si>
  <si>
    <t xml:space="preserve"> </t>
  </si>
  <si>
    <t>Bote de materiales (Con paleros)</t>
  </si>
  <si>
    <t>Banner Publicitario</t>
  </si>
  <si>
    <t>unid.</t>
  </si>
  <si>
    <t>p.a.</t>
  </si>
  <si>
    <t>Llave Jardin y Bomba de Agua de ¾” H.P.</t>
  </si>
  <si>
    <t>ml.</t>
  </si>
  <si>
    <t>Seguros y Fianzas</t>
  </si>
  <si>
    <t>Pañete Maestrado Muros Antepecho</t>
  </si>
  <si>
    <t>Inodoro bco., tapa: baño servicio en Anexo</t>
  </si>
  <si>
    <t>Suministro e instalacion de Tanque Hidro Neumático de 20 Galones</t>
  </si>
  <si>
    <t>Salida Interruptor Doble en Anexo</t>
  </si>
  <si>
    <t>Dr. Noel Octvio Subervi Nin</t>
  </si>
  <si>
    <t>Encargado Deprtamento de Ingenieriadel INDESUR</t>
  </si>
  <si>
    <t xml:space="preserve"> Ing. Andrys Y.  Pineda Cs.</t>
  </si>
  <si>
    <t>Bloques horm. 6", 3/8" a .80 m.</t>
  </si>
  <si>
    <t xml:space="preserve">Demolicion de Losa Inservible </t>
  </si>
  <si>
    <t xml:space="preserve">Demolicion de Muros Inservible </t>
  </si>
  <si>
    <t xml:space="preserve">HORMIGÓN ARMADO </t>
  </si>
  <si>
    <t xml:space="preserve">Hormigón Armado en Viga amarre Nivel Dintel 15x20, 1:2:4, grado 60, 4 de 3/8", 3/8" a .20, lig. </t>
  </si>
  <si>
    <t>Hormigón Armado en 'Col. amarre .15x.20, 1:2:4, 60, 4 de 3/8", 3/8" a .20, lig.</t>
  </si>
  <si>
    <t xml:space="preserve">BLOCKES SOBRE NIVEL DE PISO (SNP) </t>
  </si>
  <si>
    <t xml:space="preserve">TERMINACIÓN DE SUPERFICIES </t>
  </si>
  <si>
    <t>Fraguache de Superficies de Columnas</t>
  </si>
  <si>
    <t xml:space="preserve">Lavamanos 19"x17", bco. </t>
  </si>
  <si>
    <t xml:space="preserve">Suministro e Instalacion de Puerta de Polimetal </t>
  </si>
  <si>
    <t>Ventana salom. alum. bco., manig. AA</t>
  </si>
  <si>
    <t xml:space="preserve">Ducha: (agua fría solamente) </t>
  </si>
  <si>
    <t xml:space="preserve">Freg. a. inox. sencillo, h.g., manguera </t>
  </si>
  <si>
    <t xml:space="preserve">Cámara insp., tierra, .60x.60x.60 m. int. </t>
  </si>
  <si>
    <t xml:space="preserve">Desagüe de piso 2", instalado (tub. matriz 4") </t>
  </si>
  <si>
    <t xml:space="preserve">Ventilaciones para aparatos Sanitarios de 3” </t>
  </si>
  <si>
    <t xml:space="preserve">Trampa grasa, tierra, 1.00x1.00x1.00 m. int. </t>
  </si>
  <si>
    <t xml:space="preserve">Tubería de Arrastre 4” </t>
  </si>
  <si>
    <t xml:space="preserve">Accesorios de Baños </t>
  </si>
  <si>
    <t xml:space="preserve">Salida de Luz Cenital en </t>
  </si>
  <si>
    <t xml:space="preserve">Salida Interruptor Sencillo </t>
  </si>
  <si>
    <t xml:space="preserve">Salida Tomacorriente Doble 110 Voltios  </t>
  </si>
  <si>
    <t xml:space="preserve">Salida para Teléfonos </t>
  </si>
  <si>
    <t xml:space="preserve">Panel distribución 2 espacios, 1 ph  </t>
  </si>
  <si>
    <t xml:space="preserve">Pintura Acrílica Interior Muros </t>
  </si>
  <si>
    <t>REPUBLICA DOMINICANA</t>
  </si>
  <si>
    <t>INSTITUTO PARA EL DESARROLLO DEL SUROESTE</t>
  </si>
  <si>
    <t>(INDESUR)</t>
  </si>
  <si>
    <t>UNIDAD TECNICA</t>
  </si>
  <si>
    <t>UBICACIÓN:  MUNICIPIO DE CABRAL, PROVINCIA BARAHONA, R.D.</t>
  </si>
  <si>
    <t>ITEM</t>
  </si>
  <si>
    <t>DESCRIPCION</t>
  </si>
  <si>
    <t>CANT.</t>
  </si>
  <si>
    <t>UND</t>
  </si>
  <si>
    <t>P.U</t>
  </si>
  <si>
    <t>VALOR</t>
  </si>
  <si>
    <t>TOTAL</t>
  </si>
  <si>
    <t>M2</t>
  </si>
  <si>
    <t>DIA</t>
  </si>
  <si>
    <t>ML</t>
  </si>
  <si>
    <t>M3</t>
  </si>
  <si>
    <t>MISCELANEOS</t>
  </si>
  <si>
    <t>Limpieza Final y Bote</t>
  </si>
  <si>
    <t>P.A.</t>
  </si>
  <si>
    <t>SUB - TOTAL COSTOS DIRECTOS</t>
  </si>
  <si>
    <t>COSTOS INDIRECTOS:</t>
  </si>
  <si>
    <t>Responsabilidad civil y Dirección Técnica</t>
  </si>
  <si>
    <t>%</t>
  </si>
  <si>
    <t>CODIA</t>
  </si>
  <si>
    <t>Transporte</t>
  </si>
  <si>
    <t xml:space="preserve">Supervision </t>
  </si>
  <si>
    <t>Imprevistos</t>
  </si>
  <si>
    <t xml:space="preserve">Ley 6-86 Pensiones y Jubilaciones </t>
  </si>
  <si>
    <t>ITBIS de Dirección Técnica</t>
  </si>
  <si>
    <t>SUB - TOTAL COSTOS INDIRECTOS</t>
  </si>
  <si>
    <t xml:space="preserve">TOTAL GENERAL A CONTRATAR  =========================RD$ </t>
  </si>
  <si>
    <t>FORMULADO Y SOMETIDO POR :</t>
  </si>
  <si>
    <t xml:space="preserve">AUTORIZADO   POR: </t>
  </si>
  <si>
    <t>DIRECTOR GENERAL INDESUR</t>
  </si>
  <si>
    <t>PROYECTO: VIVIENDAS NO RESIDENCUALES.</t>
  </si>
  <si>
    <t>OBRA:   RECONSTRUCCION DEL TECHO EN  HORMIGON ARMADO  Y REHABILITACION  DE LA  CASA CURIAL DEL MUNICIPIO DE  ENRIQUILLO, BARAHONA</t>
  </si>
  <si>
    <t>ESTRUCTURA DE ALUZINC</t>
  </si>
  <si>
    <t>Techo de Alutejja y estructura de madera</t>
  </si>
  <si>
    <t xml:space="preserve">Salida Interruptor Sencillo Pintura Acrílica Exterior Muros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</si>
</sst>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General_)"/>
    <numFmt numFmtId="167" formatCode="0.0"/>
    <numFmt numFmtId="168" formatCode="_-[$RD$-1C0A]* #,##0.00_ ;_-[$RD$-1C0A]* \-#,##0.00\ ;_-[$RD$-1C0A]* &quot;-&quot;??_ ;_-@_ "/>
    <numFmt numFmtId="169" formatCode="_-* #,##0.00\ &quot;€&quot;_-;\-* #,##0.00\ &quot;€&quot;_-;_-* &quot;-&quot;??\ &quot;€&quot;_-;_-@_-"/>
    <numFmt numFmtId="170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6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6" applyFont="1" applyAlignment="1">
      <alignment horizontal="center" vertical="top"/>
    </xf>
    <xf numFmtId="0" fontId="5" fillId="0" borderId="0" xfId="6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6" applyFont="1" applyAlignment="1">
      <alignment vertical="top"/>
    </xf>
    <xf numFmtId="0" fontId="5" fillId="0" borderId="0" xfId="6" applyFont="1" applyAlignment="1">
      <alignment horizontal="left" vertical="top" wrapText="1"/>
    </xf>
    <xf numFmtId="43" fontId="5" fillId="0" borderId="0" xfId="1" applyFont="1" applyAlignment="1" applyProtection="1">
      <alignment horizontal="right"/>
    </xf>
    <xf numFmtId="0" fontId="5" fillId="0" borderId="0" xfId="6" applyFont="1" applyAlignment="1">
      <alignment horizontal="center"/>
    </xf>
    <xf numFmtId="7" fontId="5" fillId="2" borderId="0" xfId="6" applyNumberFormat="1" applyFont="1" applyFill="1" applyAlignment="1">
      <alignment horizontal="center"/>
    </xf>
    <xf numFmtId="7" fontId="5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top"/>
    </xf>
    <xf numFmtId="166" fontId="4" fillId="2" borderId="2" xfId="7" applyNumberFormat="1" applyFont="1" applyFill="1" applyBorder="1" applyAlignment="1">
      <alignment horizontal="left" vertical="top"/>
    </xf>
    <xf numFmtId="166" fontId="4" fillId="2" borderId="3" xfId="7" applyNumberFormat="1" applyFont="1" applyFill="1" applyBorder="1" applyAlignment="1">
      <alignment horizontal="left" vertical="top"/>
    </xf>
    <xf numFmtId="0" fontId="7" fillId="0" borderId="0" xfId="6" applyFont="1" applyAlignment="1">
      <alignment vertical="center"/>
    </xf>
    <xf numFmtId="43" fontId="7" fillId="0" borderId="0" xfId="1" applyFont="1" applyAlignment="1">
      <alignment vertical="center"/>
    </xf>
    <xf numFmtId="166" fontId="4" fillId="2" borderId="5" xfId="7" applyNumberFormat="1" applyFont="1" applyFill="1" applyBorder="1" applyAlignment="1">
      <alignment horizontal="left" vertical="center"/>
    </xf>
    <xf numFmtId="166" fontId="4" fillId="2" borderId="0" xfId="7" applyNumberFormat="1" applyFont="1" applyFill="1" applyAlignment="1">
      <alignment horizontal="left" vertical="center"/>
    </xf>
    <xf numFmtId="166" fontId="4" fillId="2" borderId="6" xfId="7" applyNumberFormat="1" applyFont="1" applyFill="1" applyBorder="1" applyAlignment="1">
      <alignment horizontal="left" vertical="center"/>
    </xf>
    <xf numFmtId="166" fontId="4" fillId="2" borderId="5" xfId="7" applyNumberFormat="1" applyFont="1" applyFill="1" applyBorder="1" applyAlignment="1" applyProtection="1">
      <alignment horizontal="left" vertical="center"/>
      <protection locked="0"/>
    </xf>
    <xf numFmtId="166" fontId="4" fillId="2" borderId="0" xfId="7" applyNumberFormat="1" applyFont="1" applyFill="1" applyAlignment="1" applyProtection="1">
      <alignment horizontal="left" vertical="center"/>
      <protection locked="0"/>
    </xf>
    <xf numFmtId="43" fontId="4" fillId="2" borderId="0" xfId="1" applyFont="1" applyFill="1" applyBorder="1" applyAlignment="1" applyProtection="1">
      <alignment horizontal="left" vertical="center"/>
      <protection locked="0"/>
    </xf>
    <xf numFmtId="43" fontId="4" fillId="2" borderId="0" xfId="8" applyFont="1" applyFill="1" applyBorder="1" applyAlignment="1" applyProtection="1">
      <alignment horizontal="left" vertical="center"/>
      <protection locked="0"/>
    </xf>
    <xf numFmtId="14" fontId="4" fillId="2" borderId="0" xfId="7" applyNumberFormat="1" applyFont="1" applyFill="1" applyAlignment="1" applyProtection="1">
      <alignment horizontal="right"/>
      <protection locked="0"/>
    </xf>
    <xf numFmtId="0" fontId="7" fillId="2" borderId="6" xfId="6" applyFont="1" applyFill="1" applyBorder="1" applyProtection="1">
      <protection locked="0"/>
    </xf>
    <xf numFmtId="0" fontId="4" fillId="3" borderId="7" xfId="6" applyFont="1" applyFill="1" applyBorder="1" applyAlignment="1">
      <alignment horizontal="center" vertical="center"/>
    </xf>
    <xf numFmtId="0" fontId="4" fillId="3" borderId="8" xfId="6" applyFont="1" applyFill="1" applyBorder="1" applyAlignment="1">
      <alignment horizontal="center" vertical="center" wrapText="1"/>
    </xf>
    <xf numFmtId="43" fontId="4" fillId="3" borderId="8" xfId="1" applyFont="1" applyFill="1" applyBorder="1" applyAlignment="1" applyProtection="1">
      <alignment horizontal="center" vertical="center"/>
    </xf>
    <xf numFmtId="0" fontId="4" fillId="3" borderId="8" xfId="6" applyFont="1" applyFill="1" applyBorder="1" applyAlignment="1">
      <alignment horizontal="center" vertical="center"/>
    </xf>
    <xf numFmtId="7" fontId="4" fillId="3" borderId="8" xfId="6" applyNumberFormat="1" applyFont="1" applyFill="1" applyBorder="1" applyAlignment="1">
      <alignment horizontal="center" vertical="center"/>
    </xf>
    <xf numFmtId="7" fontId="4" fillId="3" borderId="8" xfId="9" applyNumberFormat="1" applyFont="1" applyFill="1" applyBorder="1" applyAlignment="1" applyProtection="1">
      <alignment horizontal="center" vertical="center"/>
    </xf>
    <xf numFmtId="7" fontId="4" fillId="3" borderId="9" xfId="9" applyNumberFormat="1" applyFont="1" applyFill="1" applyBorder="1" applyAlignment="1" applyProtection="1">
      <alignment horizontal="center" vertical="center"/>
    </xf>
    <xf numFmtId="2" fontId="8" fillId="2" borderId="10" xfId="10" applyNumberFormat="1" applyFont="1" applyFill="1" applyBorder="1" applyAlignment="1" applyProtection="1"/>
    <xf numFmtId="0" fontId="6" fillId="4" borderId="11" xfId="11" applyFont="1" applyFill="1" applyBorder="1" applyAlignment="1">
      <alignment wrapText="1"/>
    </xf>
    <xf numFmtId="43" fontId="6" fillId="2" borderId="11" xfId="1" applyFont="1" applyFill="1" applyBorder="1" applyAlignment="1" applyProtection="1">
      <alignment wrapText="1"/>
    </xf>
    <xf numFmtId="0" fontId="6" fillId="2" borderId="11" xfId="11" applyFont="1" applyFill="1" applyBorder="1" applyAlignment="1">
      <alignment horizontal="center" wrapText="1"/>
    </xf>
    <xf numFmtId="0" fontId="6" fillId="2" borderId="11" xfId="11" applyFont="1" applyFill="1" applyBorder="1" applyAlignment="1" applyProtection="1">
      <alignment horizontal="center" wrapText="1"/>
      <protection locked="0"/>
    </xf>
    <xf numFmtId="0" fontId="6" fillId="2" borderId="11" xfId="11" applyFont="1" applyFill="1" applyBorder="1" applyAlignment="1">
      <alignment wrapText="1"/>
    </xf>
    <xf numFmtId="0" fontId="9" fillId="2" borderId="12" xfId="12" applyFont="1" applyFill="1" applyBorder="1"/>
    <xf numFmtId="4" fontId="9" fillId="2" borderId="0" xfId="12" applyNumberFormat="1" applyFont="1" applyFill="1" applyAlignment="1">
      <alignment vertical="center"/>
    </xf>
    <xf numFmtId="43" fontId="9" fillId="2" borderId="0" xfId="1" applyFont="1" applyFill="1" applyAlignment="1">
      <alignment vertical="center"/>
    </xf>
    <xf numFmtId="167" fontId="9" fillId="2" borderId="10" xfId="10" applyNumberFormat="1" applyFont="1" applyFill="1" applyBorder="1" applyAlignment="1" applyProtection="1">
      <alignment vertical="center"/>
    </xf>
    <xf numFmtId="0" fontId="5" fillId="2" borderId="11" xfId="12" applyFont="1" applyFill="1" applyBorder="1" applyAlignment="1">
      <alignment horizontal="left" vertical="center" wrapText="1"/>
    </xf>
    <xf numFmtId="43" fontId="5" fillId="2" borderId="11" xfId="1" applyFont="1" applyFill="1" applyBorder="1" applyAlignment="1" applyProtection="1">
      <alignment horizontal="center" vertical="center" wrapText="1"/>
    </xf>
    <xf numFmtId="0" fontId="5" fillId="2" borderId="11" xfId="11" applyFont="1" applyFill="1" applyBorder="1" applyAlignment="1">
      <alignment horizontal="center" vertical="center" wrapText="1"/>
    </xf>
    <xf numFmtId="44" fontId="5" fillId="2" borderId="11" xfId="4" applyFont="1" applyFill="1" applyBorder="1" applyAlignment="1" applyProtection="1">
      <alignment horizontal="center" vertical="center" wrapText="1"/>
    </xf>
    <xf numFmtId="44" fontId="10" fillId="5" borderId="11" xfId="4" applyFont="1" applyFill="1" applyBorder="1" applyAlignment="1" applyProtection="1">
      <alignment horizontal="center" vertical="center" wrapText="1"/>
      <protection locked="0"/>
    </xf>
    <xf numFmtId="168" fontId="9" fillId="2" borderId="13" xfId="12" applyNumberFormat="1" applyFont="1" applyFill="1" applyBorder="1" applyAlignment="1">
      <alignment vertical="center"/>
    </xf>
    <xf numFmtId="2" fontId="9" fillId="2" borderId="10" xfId="10" applyNumberFormat="1" applyFont="1" applyFill="1" applyBorder="1" applyAlignment="1" applyProtection="1">
      <alignment vertical="center"/>
    </xf>
    <xf numFmtId="4" fontId="6" fillId="2" borderId="14" xfId="12" quotePrefix="1" applyNumberFormat="1" applyFont="1" applyFill="1" applyBorder="1" applyAlignment="1">
      <alignment horizontal="right" vertical="center"/>
    </xf>
    <xf numFmtId="4" fontId="6" fillId="2" borderId="15" xfId="12" quotePrefix="1" applyNumberFormat="1" applyFont="1" applyFill="1" applyBorder="1" applyAlignment="1">
      <alignment horizontal="right" vertical="center"/>
    </xf>
    <xf numFmtId="4" fontId="6" fillId="2" borderId="16" xfId="12" quotePrefix="1" applyNumberFormat="1" applyFont="1" applyFill="1" applyBorder="1" applyAlignment="1">
      <alignment horizontal="right" vertical="center"/>
    </xf>
    <xf numFmtId="168" fontId="8" fillId="2" borderId="0" xfId="12" applyNumberFormat="1" applyFont="1" applyFill="1"/>
    <xf numFmtId="0" fontId="9" fillId="2" borderId="0" xfId="12" applyFont="1" applyFill="1"/>
    <xf numFmtId="43" fontId="9" fillId="2" borderId="0" xfId="1" applyFont="1" applyFill="1"/>
    <xf numFmtId="2" fontId="6" fillId="2" borderId="5" xfId="13" applyNumberFormat="1" applyFont="1" applyFill="1" applyBorder="1" applyAlignment="1">
      <alignment vertical="top"/>
    </xf>
    <xf numFmtId="0" fontId="6" fillId="2" borderId="3" xfId="11" applyFont="1" applyFill="1" applyBorder="1" applyAlignment="1">
      <alignment horizontal="left" vertical="center" wrapText="1"/>
    </xf>
    <xf numFmtId="0" fontId="6" fillId="2" borderId="4" xfId="11" applyFont="1" applyFill="1" applyBorder="1" applyAlignment="1">
      <alignment horizontal="left" vertical="center" wrapText="1"/>
    </xf>
    <xf numFmtId="164" fontId="5" fillId="2" borderId="5" xfId="10" applyFont="1" applyFill="1" applyBorder="1" applyAlignment="1" applyProtection="1">
      <alignment vertical="top"/>
    </xf>
    <xf numFmtId="0" fontId="5" fillId="2" borderId="0" xfId="13" applyFont="1" applyFill="1" applyAlignment="1">
      <alignment vertical="top"/>
    </xf>
    <xf numFmtId="43" fontId="5" fillId="2" borderId="0" xfId="1" quotePrefix="1" applyFont="1" applyFill="1" applyBorder="1" applyAlignment="1" applyProtection="1">
      <alignment horizontal="right" wrapText="1"/>
    </xf>
    <xf numFmtId="0" fontId="5" fillId="2" borderId="0" xfId="14" applyNumberFormat="1" applyFont="1" applyFill="1" applyBorder="1" applyAlignment="1" applyProtection="1">
      <alignment horizontal="center"/>
    </xf>
    <xf numFmtId="4" fontId="5" fillId="2" borderId="0" xfId="7" applyNumberFormat="1" applyFont="1" applyFill="1" applyAlignment="1">
      <alignment horizontal="center"/>
    </xf>
    <xf numFmtId="168" fontId="5" fillId="2" borderId="0" xfId="15" applyNumberFormat="1" applyFont="1" applyFill="1" applyBorder="1" applyAlignment="1" applyProtection="1">
      <alignment wrapText="1"/>
    </xf>
    <xf numFmtId="168" fontId="5" fillId="2" borderId="6" xfId="15" applyNumberFormat="1" applyFont="1" applyFill="1" applyBorder="1" applyAlignment="1" applyProtection="1">
      <alignment wrapText="1"/>
    </xf>
    <xf numFmtId="4" fontId="5" fillId="2" borderId="0" xfId="16" applyNumberFormat="1" applyFont="1" applyFill="1" applyBorder="1" applyAlignment="1" applyProtection="1">
      <alignment horizontal="center" vertical="center" wrapText="1"/>
    </xf>
    <xf numFmtId="168" fontId="5" fillId="0" borderId="0" xfId="6" applyNumberFormat="1" applyFont="1" applyAlignment="1">
      <alignment vertical="center"/>
    </xf>
    <xf numFmtId="44" fontId="5" fillId="0" borderId="0" xfId="6" applyNumberFormat="1" applyFont="1" applyAlignment="1">
      <alignment vertical="center"/>
    </xf>
    <xf numFmtId="43" fontId="5" fillId="2" borderId="0" xfId="1" applyFont="1" applyFill="1" applyBorder="1" applyProtection="1"/>
    <xf numFmtId="4" fontId="6" fillId="2" borderId="14" xfId="12" quotePrefix="1" applyNumberFormat="1" applyFont="1" applyFill="1" applyBorder="1" applyAlignment="1">
      <alignment horizontal="center" vertical="center"/>
    </xf>
    <xf numFmtId="4" fontId="6" fillId="2" borderId="15" xfId="12" quotePrefix="1" applyNumberFormat="1" applyFont="1" applyFill="1" applyBorder="1" applyAlignment="1">
      <alignment horizontal="center" vertical="center"/>
    </xf>
    <xf numFmtId="4" fontId="6" fillId="2" borderId="16" xfId="12" quotePrefix="1" applyNumberFormat="1" applyFont="1" applyFill="1" applyBorder="1" applyAlignment="1">
      <alignment horizontal="center" vertical="center"/>
    </xf>
    <xf numFmtId="43" fontId="8" fillId="2" borderId="9" xfId="8" applyFont="1" applyFill="1" applyBorder="1" applyAlignment="1" applyProtection="1">
      <alignment vertical="center"/>
    </xf>
    <xf numFmtId="10" fontId="5" fillId="0" borderId="0" xfId="5" applyNumberFormat="1" applyFont="1" applyAlignment="1" applyProtection="1">
      <alignment vertical="center"/>
    </xf>
    <xf numFmtId="4" fontId="6" fillId="2" borderId="2" xfId="12" quotePrefix="1" applyNumberFormat="1" applyFont="1" applyFill="1" applyBorder="1" applyAlignment="1">
      <alignment horizontal="left" vertical="center" indent="40"/>
    </xf>
    <xf numFmtId="4" fontId="6" fillId="2" borderId="3" xfId="12" quotePrefix="1" applyNumberFormat="1" applyFont="1" applyFill="1" applyBorder="1" applyAlignment="1">
      <alignment horizontal="left" vertical="center" indent="40"/>
    </xf>
    <xf numFmtId="4" fontId="6" fillId="2" borderId="17" xfId="12" quotePrefix="1" applyNumberFormat="1" applyFont="1" applyFill="1" applyBorder="1" applyAlignment="1">
      <alignment horizontal="left" vertical="center" indent="40"/>
    </xf>
    <xf numFmtId="44" fontId="11" fillId="5" borderId="18" xfId="4" applyFont="1" applyFill="1" applyBorder="1" applyAlignment="1" applyProtection="1">
      <alignment horizontal="center" vertical="center" wrapText="1"/>
      <protection locked="0"/>
    </xf>
    <xf numFmtId="0" fontId="5" fillId="0" borderId="19" xfId="6" applyFont="1" applyBorder="1" applyAlignment="1">
      <alignment vertical="top"/>
    </xf>
    <xf numFmtId="0" fontId="5" fillId="0" borderId="19" xfId="6" applyFont="1" applyBorder="1" applyAlignment="1">
      <alignment horizontal="left" vertical="top" wrapText="1"/>
    </xf>
    <xf numFmtId="43" fontId="5" fillId="0" borderId="19" xfId="1" applyFont="1" applyBorder="1" applyAlignment="1" applyProtection="1">
      <alignment horizontal="right"/>
    </xf>
    <xf numFmtId="0" fontId="5" fillId="0" borderId="19" xfId="6" applyFont="1" applyBorder="1" applyAlignment="1">
      <alignment horizontal="center"/>
    </xf>
    <xf numFmtId="7" fontId="5" fillId="2" borderId="19" xfId="6" applyNumberFormat="1" applyFont="1" applyFill="1" applyBorder="1" applyAlignment="1">
      <alignment horizontal="center"/>
    </xf>
    <xf numFmtId="7" fontId="5" fillId="0" borderId="19" xfId="6" applyNumberFormat="1" applyFont="1" applyBorder="1" applyAlignment="1">
      <alignment horizontal="right"/>
    </xf>
    <xf numFmtId="0" fontId="5" fillId="0" borderId="19" xfId="6" applyFont="1" applyBorder="1" applyAlignment="1">
      <alignment vertical="center"/>
    </xf>
    <xf numFmtId="164" fontId="5" fillId="0" borderId="0" xfId="6" applyNumberFormat="1" applyFont="1" applyAlignment="1">
      <alignment vertical="center"/>
    </xf>
    <xf numFmtId="43" fontId="5" fillId="0" borderId="0" xfId="1" applyFont="1" applyBorder="1" applyAlignment="1" applyProtection="1">
      <alignment horizontal="right"/>
    </xf>
    <xf numFmtId="0" fontId="2" fillId="0" borderId="0" xfId="0" applyFont="1"/>
    <xf numFmtId="43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2" borderId="0" xfId="1" applyFont="1" applyFill="1"/>
    <xf numFmtId="43" fontId="2" fillId="0" borderId="0" xfId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43" fontId="2" fillId="0" borderId="0" xfId="1" applyFont="1" applyAlignment="1">
      <alignment horizontal="center" vertical="center"/>
    </xf>
    <xf numFmtId="0" fontId="14" fillId="0" borderId="20" xfId="0" applyFont="1" applyBorder="1"/>
    <xf numFmtId="43" fontId="14" fillId="0" borderId="0" xfId="1" applyFont="1" applyAlignment="1">
      <alignment vertical="center"/>
    </xf>
    <xf numFmtId="43" fontId="14" fillId="2" borderId="20" xfId="1" applyFont="1" applyFill="1" applyBorder="1"/>
    <xf numFmtId="43" fontId="14" fillId="0" borderId="20" xfId="1" applyFont="1" applyBorder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5" fillId="0" borderId="0" xfId="1" applyFont="1" applyAlignment="1" applyProtection="1">
      <alignment vertical="center"/>
    </xf>
    <xf numFmtId="166" fontId="4" fillId="2" borderId="5" xfId="7" applyNumberFormat="1" applyFont="1" applyFill="1" applyBorder="1" applyAlignment="1">
      <alignment horizontal="left" vertical="center" wrapText="1"/>
    </xf>
    <xf numFmtId="166" fontId="4" fillId="2" borderId="0" xfId="7" applyNumberFormat="1" applyFont="1" applyFill="1" applyBorder="1" applyAlignment="1">
      <alignment horizontal="left" vertical="center" wrapText="1"/>
    </xf>
    <xf numFmtId="166" fontId="4" fillId="2" borderId="6" xfId="7" applyNumberFormat="1" applyFont="1" applyFill="1" applyBorder="1" applyAlignment="1">
      <alignment horizontal="left" vertical="center" wrapText="1"/>
    </xf>
    <xf numFmtId="166" fontId="4" fillId="2" borderId="4" xfId="7" applyNumberFormat="1" applyFont="1" applyFill="1" applyBorder="1" applyAlignment="1">
      <alignment horizontal="left" vertical="top"/>
    </xf>
  </cellXfs>
  <cellStyles count="17">
    <cellStyle name="Millares" xfId="1" builtinId="3"/>
    <cellStyle name="Millares 13" xfId="10" xr:uid="{CC71F4B0-9EFD-4147-B0E6-D4D33D78336F}"/>
    <cellStyle name="Millares 2 6" xfId="8" xr:uid="{C6742700-D8B9-44EF-B75C-4A671C956ABB}"/>
    <cellStyle name="Millares 25" xfId="16" xr:uid="{81B76ECB-B7FC-4FE3-880D-D57216F54328}"/>
    <cellStyle name="Millares 7" xfId="3" xr:uid="{5D2CA0FA-340B-4189-97BF-FC12DDBD867D}"/>
    <cellStyle name="Moneda" xfId="4" builtinId="4"/>
    <cellStyle name="Moneda 3 6" xfId="15" xr:uid="{09F60DD8-18DC-4B58-A543-E32990548930}"/>
    <cellStyle name="Moneda_CUBICACION 1ERA Y FINAL CALLE LAS CARRERAS 2DA. ETAPA." xfId="9" xr:uid="{80585D76-AA59-4D7E-844E-9F28B6411385}"/>
    <cellStyle name="Normal" xfId="0" builtinId="0"/>
    <cellStyle name="Normal 10 2" xfId="7" xr:uid="{3F6B9153-C593-4705-B8C1-1D0303B5416A}"/>
    <cellStyle name="Normal 2 2 2 2 3" xfId="11" xr:uid="{DB435EEB-8436-4A7A-9CE9-C99884FFBE54}"/>
    <cellStyle name="Normal 2 3" xfId="2" xr:uid="{00091CE4-88AD-43C9-9612-EA3E84DE5917}"/>
    <cellStyle name="Normal 3 3" xfId="12" xr:uid="{B7216011-77C4-4F90-A6F6-60971750DA85}"/>
    <cellStyle name="Normal 3_PRESUPTO CALLES DEL MUNIC. DE GUERRA" xfId="13" xr:uid="{44B7F095-85EF-4137-9AA1-3D1C13CF87A6}"/>
    <cellStyle name="Normal_CUBICACION 1ERA Y FINAL CALLE LAS CARRERAS 2DA. ETAPA." xfId="6" xr:uid="{DED62094-0DD2-4B4D-911B-F034D0F328C6}"/>
    <cellStyle name="Porcentaje" xfId="5" builtinId="5"/>
    <cellStyle name="Porcentual 2 2" xfId="14" xr:uid="{9E223C4F-0903-4C44-B873-0B1FA0D81717}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517071</xdr:colOff>
      <xdr:row>4</xdr:row>
      <xdr:rowOff>136070</xdr:rowOff>
    </xdr:from>
    <xdr:to>
      <xdr:col>3</xdr:col>
      <xdr:colOff>616541</xdr:colOff>
      <xdr:row>10</xdr:row>
      <xdr:rowOff>163285</xdr:rowOff>
    </xdr:to>
    <xdr:pic>
      <xdr:nvPicPr>
        <xdr:cNvPr id="2" name="Imagen 1" descr="http://indesur.gob.do/wp-content/uploads/2018/07/logo.png">
          <a:extLst>
            <a:ext uri="{FF2B5EF4-FFF2-40B4-BE49-F238E27FC236}">
              <a16:creationId xmlns:a16="http://schemas.microsoft.com/office/drawing/2014/main" id="{1BB99355-1172-4704-A067-811296934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851" y="1172390"/>
          <a:ext cx="1547270" cy="1307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2CEA-1C8B-44B3-B3D6-104D317573F4}">
  <sheetPr>
    <tabColor rgb="FFFFFF00"/>
  </sheetPr>
  <dimension ref="A1:K109"/>
  <sheetViews>
    <sheetView tabSelected="1" view="pageBreakPreview" topLeftCell="A15" zoomScale="85" zoomScaleNormal="100" zoomScaleSheetLayoutView="85" workbookViewId="0">
      <selection activeCell="C23" sqref="C23"/>
    </sheetView>
  </sheetViews>
  <sheetFormatPr baseColWidth="10" defaultColWidth="9.21875" defaultRowHeight="16.8" x14ac:dyDescent="0.25"/>
  <cols>
    <col min="1" max="1" width="9.109375" style="4" customWidth="1"/>
    <col min="2" max="2" width="70.77734375" style="5" customWidth="1"/>
    <col min="3" max="3" width="21.109375" style="6" customWidth="1"/>
    <col min="4" max="4" width="15.77734375" style="7" customWidth="1"/>
    <col min="5" max="5" width="25.77734375" style="8" customWidth="1"/>
    <col min="6" max="6" width="25.77734375" style="9" customWidth="1"/>
    <col min="7" max="7" width="33.77734375" style="2" customWidth="1"/>
    <col min="8" max="8" width="28.21875" style="2" bestFit="1" customWidth="1"/>
    <col min="9" max="9" width="36.21875" style="2" customWidth="1"/>
    <col min="10" max="10" width="9.77734375" style="2" bestFit="1" customWidth="1"/>
    <col min="11" max="11" width="22.77734375" style="3" bestFit="1" customWidth="1"/>
    <col min="12" max="16" width="9.21875" style="2"/>
    <col min="17" max="17" width="7.21875" style="2" customWidth="1"/>
    <col min="18" max="18" width="5.44140625" style="2" customWidth="1"/>
    <col min="19" max="256" width="9.21875" style="2"/>
    <col min="257" max="257" width="9.5546875" style="2" customWidth="1"/>
    <col min="258" max="258" width="65.77734375" style="2" customWidth="1"/>
    <col min="259" max="259" width="15.21875" style="2" customWidth="1"/>
    <col min="260" max="260" width="8.5546875" style="2" bestFit="1" customWidth="1"/>
    <col min="261" max="261" width="15" style="2" bestFit="1" customWidth="1"/>
    <col min="262" max="262" width="23.44140625" style="2" bestFit="1" customWidth="1"/>
    <col min="263" max="263" width="28.5546875" style="2" bestFit="1" customWidth="1"/>
    <col min="264" max="264" width="26.21875" style="2" bestFit="1" customWidth="1"/>
    <col min="265" max="265" width="36.21875" style="2" customWidth="1"/>
    <col min="266" max="266" width="9.77734375" style="2" bestFit="1" customWidth="1"/>
    <col min="267" max="272" width="9.21875" style="2"/>
    <col min="273" max="273" width="7.21875" style="2" customWidth="1"/>
    <col min="274" max="274" width="5.44140625" style="2" customWidth="1"/>
    <col min="275" max="512" width="9.21875" style="2"/>
    <col min="513" max="513" width="9.5546875" style="2" customWidth="1"/>
    <col min="514" max="514" width="65.77734375" style="2" customWidth="1"/>
    <col min="515" max="515" width="15.21875" style="2" customWidth="1"/>
    <col min="516" max="516" width="8.5546875" style="2" bestFit="1" customWidth="1"/>
    <col min="517" max="517" width="15" style="2" bestFit="1" customWidth="1"/>
    <col min="518" max="518" width="23.44140625" style="2" bestFit="1" customWidth="1"/>
    <col min="519" max="519" width="28.5546875" style="2" bestFit="1" customWidth="1"/>
    <col min="520" max="520" width="26.21875" style="2" bestFit="1" customWidth="1"/>
    <col min="521" max="521" width="36.21875" style="2" customWidth="1"/>
    <col min="522" max="522" width="9.77734375" style="2" bestFit="1" customWidth="1"/>
    <col min="523" max="528" width="9.21875" style="2"/>
    <col min="529" max="529" width="7.21875" style="2" customWidth="1"/>
    <col min="530" max="530" width="5.44140625" style="2" customWidth="1"/>
    <col min="531" max="768" width="9.21875" style="2"/>
    <col min="769" max="769" width="9.5546875" style="2" customWidth="1"/>
    <col min="770" max="770" width="65.77734375" style="2" customWidth="1"/>
    <col min="771" max="771" width="15.21875" style="2" customWidth="1"/>
    <col min="772" max="772" width="8.5546875" style="2" bestFit="1" customWidth="1"/>
    <col min="773" max="773" width="15" style="2" bestFit="1" customWidth="1"/>
    <col min="774" max="774" width="23.44140625" style="2" bestFit="1" customWidth="1"/>
    <col min="775" max="775" width="28.5546875" style="2" bestFit="1" customWidth="1"/>
    <col min="776" max="776" width="26.21875" style="2" bestFit="1" customWidth="1"/>
    <col min="777" max="777" width="36.21875" style="2" customWidth="1"/>
    <col min="778" max="778" width="9.77734375" style="2" bestFit="1" customWidth="1"/>
    <col min="779" max="784" width="9.21875" style="2"/>
    <col min="785" max="785" width="7.21875" style="2" customWidth="1"/>
    <col min="786" max="786" width="5.44140625" style="2" customWidth="1"/>
    <col min="787" max="1024" width="9.21875" style="2"/>
    <col min="1025" max="1025" width="9.5546875" style="2" customWidth="1"/>
    <col min="1026" max="1026" width="65.77734375" style="2" customWidth="1"/>
    <col min="1027" max="1027" width="15.21875" style="2" customWidth="1"/>
    <col min="1028" max="1028" width="8.5546875" style="2" bestFit="1" customWidth="1"/>
    <col min="1029" max="1029" width="15" style="2" bestFit="1" customWidth="1"/>
    <col min="1030" max="1030" width="23.44140625" style="2" bestFit="1" customWidth="1"/>
    <col min="1031" max="1031" width="28.5546875" style="2" bestFit="1" customWidth="1"/>
    <col min="1032" max="1032" width="26.21875" style="2" bestFit="1" customWidth="1"/>
    <col min="1033" max="1033" width="36.21875" style="2" customWidth="1"/>
    <col min="1034" max="1034" width="9.77734375" style="2" bestFit="1" customWidth="1"/>
    <col min="1035" max="1040" width="9.21875" style="2"/>
    <col min="1041" max="1041" width="7.21875" style="2" customWidth="1"/>
    <col min="1042" max="1042" width="5.44140625" style="2" customWidth="1"/>
    <col min="1043" max="1280" width="9.21875" style="2"/>
    <col min="1281" max="1281" width="9.5546875" style="2" customWidth="1"/>
    <col min="1282" max="1282" width="65.77734375" style="2" customWidth="1"/>
    <col min="1283" max="1283" width="15.21875" style="2" customWidth="1"/>
    <col min="1284" max="1284" width="8.5546875" style="2" bestFit="1" customWidth="1"/>
    <col min="1285" max="1285" width="15" style="2" bestFit="1" customWidth="1"/>
    <col min="1286" max="1286" width="23.44140625" style="2" bestFit="1" customWidth="1"/>
    <col min="1287" max="1287" width="28.5546875" style="2" bestFit="1" customWidth="1"/>
    <col min="1288" max="1288" width="26.21875" style="2" bestFit="1" customWidth="1"/>
    <col min="1289" max="1289" width="36.21875" style="2" customWidth="1"/>
    <col min="1290" max="1290" width="9.77734375" style="2" bestFit="1" customWidth="1"/>
    <col min="1291" max="1296" width="9.21875" style="2"/>
    <col min="1297" max="1297" width="7.21875" style="2" customWidth="1"/>
    <col min="1298" max="1298" width="5.44140625" style="2" customWidth="1"/>
    <col min="1299" max="1536" width="9.21875" style="2"/>
    <col min="1537" max="1537" width="9.5546875" style="2" customWidth="1"/>
    <col min="1538" max="1538" width="65.77734375" style="2" customWidth="1"/>
    <col min="1539" max="1539" width="15.21875" style="2" customWidth="1"/>
    <col min="1540" max="1540" width="8.5546875" style="2" bestFit="1" customWidth="1"/>
    <col min="1541" max="1541" width="15" style="2" bestFit="1" customWidth="1"/>
    <col min="1542" max="1542" width="23.44140625" style="2" bestFit="1" customWidth="1"/>
    <col min="1543" max="1543" width="28.5546875" style="2" bestFit="1" customWidth="1"/>
    <col min="1544" max="1544" width="26.21875" style="2" bestFit="1" customWidth="1"/>
    <col min="1545" max="1545" width="36.21875" style="2" customWidth="1"/>
    <col min="1546" max="1546" width="9.77734375" style="2" bestFit="1" customWidth="1"/>
    <col min="1547" max="1552" width="9.21875" style="2"/>
    <col min="1553" max="1553" width="7.21875" style="2" customWidth="1"/>
    <col min="1554" max="1554" width="5.44140625" style="2" customWidth="1"/>
    <col min="1555" max="1792" width="9.21875" style="2"/>
    <col min="1793" max="1793" width="9.5546875" style="2" customWidth="1"/>
    <col min="1794" max="1794" width="65.77734375" style="2" customWidth="1"/>
    <col min="1795" max="1795" width="15.21875" style="2" customWidth="1"/>
    <col min="1796" max="1796" width="8.5546875" style="2" bestFit="1" customWidth="1"/>
    <col min="1797" max="1797" width="15" style="2" bestFit="1" customWidth="1"/>
    <col min="1798" max="1798" width="23.44140625" style="2" bestFit="1" customWidth="1"/>
    <col min="1799" max="1799" width="28.5546875" style="2" bestFit="1" customWidth="1"/>
    <col min="1800" max="1800" width="26.21875" style="2" bestFit="1" customWidth="1"/>
    <col min="1801" max="1801" width="36.21875" style="2" customWidth="1"/>
    <col min="1802" max="1802" width="9.77734375" style="2" bestFit="1" customWidth="1"/>
    <col min="1803" max="1808" width="9.21875" style="2"/>
    <col min="1809" max="1809" width="7.21875" style="2" customWidth="1"/>
    <col min="1810" max="1810" width="5.44140625" style="2" customWidth="1"/>
    <col min="1811" max="2048" width="9.21875" style="2"/>
    <col min="2049" max="2049" width="9.5546875" style="2" customWidth="1"/>
    <col min="2050" max="2050" width="65.77734375" style="2" customWidth="1"/>
    <col min="2051" max="2051" width="15.21875" style="2" customWidth="1"/>
    <col min="2052" max="2052" width="8.5546875" style="2" bestFit="1" customWidth="1"/>
    <col min="2053" max="2053" width="15" style="2" bestFit="1" customWidth="1"/>
    <col min="2054" max="2054" width="23.44140625" style="2" bestFit="1" customWidth="1"/>
    <col min="2055" max="2055" width="28.5546875" style="2" bestFit="1" customWidth="1"/>
    <col min="2056" max="2056" width="26.21875" style="2" bestFit="1" customWidth="1"/>
    <col min="2057" max="2057" width="36.21875" style="2" customWidth="1"/>
    <col min="2058" max="2058" width="9.77734375" style="2" bestFit="1" customWidth="1"/>
    <col min="2059" max="2064" width="9.21875" style="2"/>
    <col min="2065" max="2065" width="7.21875" style="2" customWidth="1"/>
    <col min="2066" max="2066" width="5.44140625" style="2" customWidth="1"/>
    <col min="2067" max="2304" width="9.21875" style="2"/>
    <col min="2305" max="2305" width="9.5546875" style="2" customWidth="1"/>
    <col min="2306" max="2306" width="65.77734375" style="2" customWidth="1"/>
    <col min="2307" max="2307" width="15.21875" style="2" customWidth="1"/>
    <col min="2308" max="2308" width="8.5546875" style="2" bestFit="1" customWidth="1"/>
    <col min="2309" max="2309" width="15" style="2" bestFit="1" customWidth="1"/>
    <col min="2310" max="2310" width="23.44140625" style="2" bestFit="1" customWidth="1"/>
    <col min="2311" max="2311" width="28.5546875" style="2" bestFit="1" customWidth="1"/>
    <col min="2312" max="2312" width="26.21875" style="2" bestFit="1" customWidth="1"/>
    <col min="2313" max="2313" width="36.21875" style="2" customWidth="1"/>
    <col min="2314" max="2314" width="9.77734375" style="2" bestFit="1" customWidth="1"/>
    <col min="2315" max="2320" width="9.21875" style="2"/>
    <col min="2321" max="2321" width="7.21875" style="2" customWidth="1"/>
    <col min="2322" max="2322" width="5.44140625" style="2" customWidth="1"/>
    <col min="2323" max="2560" width="9.21875" style="2"/>
    <col min="2561" max="2561" width="9.5546875" style="2" customWidth="1"/>
    <col min="2562" max="2562" width="65.77734375" style="2" customWidth="1"/>
    <col min="2563" max="2563" width="15.21875" style="2" customWidth="1"/>
    <col min="2564" max="2564" width="8.5546875" style="2" bestFit="1" customWidth="1"/>
    <col min="2565" max="2565" width="15" style="2" bestFit="1" customWidth="1"/>
    <col min="2566" max="2566" width="23.44140625" style="2" bestFit="1" customWidth="1"/>
    <col min="2567" max="2567" width="28.5546875" style="2" bestFit="1" customWidth="1"/>
    <col min="2568" max="2568" width="26.21875" style="2" bestFit="1" customWidth="1"/>
    <col min="2569" max="2569" width="36.21875" style="2" customWidth="1"/>
    <col min="2570" max="2570" width="9.77734375" style="2" bestFit="1" customWidth="1"/>
    <col min="2571" max="2576" width="9.21875" style="2"/>
    <col min="2577" max="2577" width="7.21875" style="2" customWidth="1"/>
    <col min="2578" max="2578" width="5.44140625" style="2" customWidth="1"/>
    <col min="2579" max="2816" width="9.21875" style="2"/>
    <col min="2817" max="2817" width="9.5546875" style="2" customWidth="1"/>
    <col min="2818" max="2818" width="65.77734375" style="2" customWidth="1"/>
    <col min="2819" max="2819" width="15.21875" style="2" customWidth="1"/>
    <col min="2820" max="2820" width="8.5546875" style="2" bestFit="1" customWidth="1"/>
    <col min="2821" max="2821" width="15" style="2" bestFit="1" customWidth="1"/>
    <col min="2822" max="2822" width="23.44140625" style="2" bestFit="1" customWidth="1"/>
    <col min="2823" max="2823" width="28.5546875" style="2" bestFit="1" customWidth="1"/>
    <col min="2824" max="2824" width="26.21875" style="2" bestFit="1" customWidth="1"/>
    <col min="2825" max="2825" width="36.21875" style="2" customWidth="1"/>
    <col min="2826" max="2826" width="9.77734375" style="2" bestFit="1" customWidth="1"/>
    <col min="2827" max="2832" width="9.21875" style="2"/>
    <col min="2833" max="2833" width="7.21875" style="2" customWidth="1"/>
    <col min="2834" max="2834" width="5.44140625" style="2" customWidth="1"/>
    <col min="2835" max="3072" width="9.21875" style="2"/>
    <col min="3073" max="3073" width="9.5546875" style="2" customWidth="1"/>
    <col min="3074" max="3074" width="65.77734375" style="2" customWidth="1"/>
    <col min="3075" max="3075" width="15.21875" style="2" customWidth="1"/>
    <col min="3076" max="3076" width="8.5546875" style="2" bestFit="1" customWidth="1"/>
    <col min="3077" max="3077" width="15" style="2" bestFit="1" customWidth="1"/>
    <col min="3078" max="3078" width="23.44140625" style="2" bestFit="1" customWidth="1"/>
    <col min="3079" max="3079" width="28.5546875" style="2" bestFit="1" customWidth="1"/>
    <col min="3080" max="3080" width="26.21875" style="2" bestFit="1" customWidth="1"/>
    <col min="3081" max="3081" width="36.21875" style="2" customWidth="1"/>
    <col min="3082" max="3082" width="9.77734375" style="2" bestFit="1" customWidth="1"/>
    <col min="3083" max="3088" width="9.21875" style="2"/>
    <col min="3089" max="3089" width="7.21875" style="2" customWidth="1"/>
    <col min="3090" max="3090" width="5.44140625" style="2" customWidth="1"/>
    <col min="3091" max="3328" width="9.21875" style="2"/>
    <col min="3329" max="3329" width="9.5546875" style="2" customWidth="1"/>
    <col min="3330" max="3330" width="65.77734375" style="2" customWidth="1"/>
    <col min="3331" max="3331" width="15.21875" style="2" customWidth="1"/>
    <col min="3332" max="3332" width="8.5546875" style="2" bestFit="1" customWidth="1"/>
    <col min="3333" max="3333" width="15" style="2" bestFit="1" customWidth="1"/>
    <col min="3334" max="3334" width="23.44140625" style="2" bestFit="1" customWidth="1"/>
    <col min="3335" max="3335" width="28.5546875" style="2" bestFit="1" customWidth="1"/>
    <col min="3336" max="3336" width="26.21875" style="2" bestFit="1" customWidth="1"/>
    <col min="3337" max="3337" width="36.21875" style="2" customWidth="1"/>
    <col min="3338" max="3338" width="9.77734375" style="2" bestFit="1" customWidth="1"/>
    <col min="3339" max="3344" width="9.21875" style="2"/>
    <col min="3345" max="3345" width="7.21875" style="2" customWidth="1"/>
    <col min="3346" max="3346" width="5.44140625" style="2" customWidth="1"/>
    <col min="3347" max="3584" width="9.21875" style="2"/>
    <col min="3585" max="3585" width="9.5546875" style="2" customWidth="1"/>
    <col min="3586" max="3586" width="65.77734375" style="2" customWidth="1"/>
    <col min="3587" max="3587" width="15.21875" style="2" customWidth="1"/>
    <col min="3588" max="3588" width="8.5546875" style="2" bestFit="1" customWidth="1"/>
    <col min="3589" max="3589" width="15" style="2" bestFit="1" customWidth="1"/>
    <col min="3590" max="3590" width="23.44140625" style="2" bestFit="1" customWidth="1"/>
    <col min="3591" max="3591" width="28.5546875" style="2" bestFit="1" customWidth="1"/>
    <col min="3592" max="3592" width="26.21875" style="2" bestFit="1" customWidth="1"/>
    <col min="3593" max="3593" width="36.21875" style="2" customWidth="1"/>
    <col min="3594" max="3594" width="9.77734375" style="2" bestFit="1" customWidth="1"/>
    <col min="3595" max="3600" width="9.21875" style="2"/>
    <col min="3601" max="3601" width="7.21875" style="2" customWidth="1"/>
    <col min="3602" max="3602" width="5.44140625" style="2" customWidth="1"/>
    <col min="3603" max="3840" width="9.21875" style="2"/>
    <col min="3841" max="3841" width="9.5546875" style="2" customWidth="1"/>
    <col min="3842" max="3842" width="65.77734375" style="2" customWidth="1"/>
    <col min="3843" max="3843" width="15.21875" style="2" customWidth="1"/>
    <col min="3844" max="3844" width="8.5546875" style="2" bestFit="1" customWidth="1"/>
    <col min="3845" max="3845" width="15" style="2" bestFit="1" customWidth="1"/>
    <col min="3846" max="3846" width="23.44140625" style="2" bestFit="1" customWidth="1"/>
    <col min="3847" max="3847" width="28.5546875" style="2" bestFit="1" customWidth="1"/>
    <col min="3848" max="3848" width="26.21875" style="2" bestFit="1" customWidth="1"/>
    <col min="3849" max="3849" width="36.21875" style="2" customWidth="1"/>
    <col min="3850" max="3850" width="9.77734375" style="2" bestFit="1" customWidth="1"/>
    <col min="3851" max="3856" width="9.21875" style="2"/>
    <col min="3857" max="3857" width="7.21875" style="2" customWidth="1"/>
    <col min="3858" max="3858" width="5.44140625" style="2" customWidth="1"/>
    <col min="3859" max="4096" width="9.21875" style="2"/>
    <col min="4097" max="4097" width="9.5546875" style="2" customWidth="1"/>
    <col min="4098" max="4098" width="65.77734375" style="2" customWidth="1"/>
    <col min="4099" max="4099" width="15.21875" style="2" customWidth="1"/>
    <col min="4100" max="4100" width="8.5546875" style="2" bestFit="1" customWidth="1"/>
    <col min="4101" max="4101" width="15" style="2" bestFit="1" customWidth="1"/>
    <col min="4102" max="4102" width="23.44140625" style="2" bestFit="1" customWidth="1"/>
    <col min="4103" max="4103" width="28.5546875" style="2" bestFit="1" customWidth="1"/>
    <col min="4104" max="4104" width="26.21875" style="2" bestFit="1" customWidth="1"/>
    <col min="4105" max="4105" width="36.21875" style="2" customWidth="1"/>
    <col min="4106" max="4106" width="9.77734375" style="2" bestFit="1" customWidth="1"/>
    <col min="4107" max="4112" width="9.21875" style="2"/>
    <col min="4113" max="4113" width="7.21875" style="2" customWidth="1"/>
    <col min="4114" max="4114" width="5.44140625" style="2" customWidth="1"/>
    <col min="4115" max="4352" width="9.21875" style="2"/>
    <col min="4353" max="4353" width="9.5546875" style="2" customWidth="1"/>
    <col min="4354" max="4354" width="65.77734375" style="2" customWidth="1"/>
    <col min="4355" max="4355" width="15.21875" style="2" customWidth="1"/>
    <col min="4356" max="4356" width="8.5546875" style="2" bestFit="1" customWidth="1"/>
    <col min="4357" max="4357" width="15" style="2" bestFit="1" customWidth="1"/>
    <col min="4358" max="4358" width="23.44140625" style="2" bestFit="1" customWidth="1"/>
    <col min="4359" max="4359" width="28.5546875" style="2" bestFit="1" customWidth="1"/>
    <col min="4360" max="4360" width="26.21875" style="2" bestFit="1" customWidth="1"/>
    <col min="4361" max="4361" width="36.21875" style="2" customWidth="1"/>
    <col min="4362" max="4362" width="9.77734375" style="2" bestFit="1" customWidth="1"/>
    <col min="4363" max="4368" width="9.21875" style="2"/>
    <col min="4369" max="4369" width="7.21875" style="2" customWidth="1"/>
    <col min="4370" max="4370" width="5.44140625" style="2" customWidth="1"/>
    <col min="4371" max="4608" width="9.21875" style="2"/>
    <col min="4609" max="4609" width="9.5546875" style="2" customWidth="1"/>
    <col min="4610" max="4610" width="65.77734375" style="2" customWidth="1"/>
    <col min="4611" max="4611" width="15.21875" style="2" customWidth="1"/>
    <col min="4612" max="4612" width="8.5546875" style="2" bestFit="1" customWidth="1"/>
    <col min="4613" max="4613" width="15" style="2" bestFit="1" customWidth="1"/>
    <col min="4614" max="4614" width="23.44140625" style="2" bestFit="1" customWidth="1"/>
    <col min="4615" max="4615" width="28.5546875" style="2" bestFit="1" customWidth="1"/>
    <col min="4616" max="4616" width="26.21875" style="2" bestFit="1" customWidth="1"/>
    <col min="4617" max="4617" width="36.21875" style="2" customWidth="1"/>
    <col min="4618" max="4618" width="9.77734375" style="2" bestFit="1" customWidth="1"/>
    <col min="4619" max="4624" width="9.21875" style="2"/>
    <col min="4625" max="4625" width="7.21875" style="2" customWidth="1"/>
    <col min="4626" max="4626" width="5.44140625" style="2" customWidth="1"/>
    <col min="4627" max="4864" width="9.21875" style="2"/>
    <col min="4865" max="4865" width="9.5546875" style="2" customWidth="1"/>
    <col min="4866" max="4866" width="65.77734375" style="2" customWidth="1"/>
    <col min="4867" max="4867" width="15.21875" style="2" customWidth="1"/>
    <col min="4868" max="4868" width="8.5546875" style="2" bestFit="1" customWidth="1"/>
    <col min="4869" max="4869" width="15" style="2" bestFit="1" customWidth="1"/>
    <col min="4870" max="4870" width="23.44140625" style="2" bestFit="1" customWidth="1"/>
    <col min="4871" max="4871" width="28.5546875" style="2" bestFit="1" customWidth="1"/>
    <col min="4872" max="4872" width="26.21875" style="2" bestFit="1" customWidth="1"/>
    <col min="4873" max="4873" width="36.21875" style="2" customWidth="1"/>
    <col min="4874" max="4874" width="9.77734375" style="2" bestFit="1" customWidth="1"/>
    <col min="4875" max="4880" width="9.21875" style="2"/>
    <col min="4881" max="4881" width="7.21875" style="2" customWidth="1"/>
    <col min="4882" max="4882" width="5.44140625" style="2" customWidth="1"/>
    <col min="4883" max="5120" width="9.21875" style="2"/>
    <col min="5121" max="5121" width="9.5546875" style="2" customWidth="1"/>
    <col min="5122" max="5122" width="65.77734375" style="2" customWidth="1"/>
    <col min="5123" max="5123" width="15.21875" style="2" customWidth="1"/>
    <col min="5124" max="5124" width="8.5546875" style="2" bestFit="1" customWidth="1"/>
    <col min="5125" max="5125" width="15" style="2" bestFit="1" customWidth="1"/>
    <col min="5126" max="5126" width="23.44140625" style="2" bestFit="1" customWidth="1"/>
    <col min="5127" max="5127" width="28.5546875" style="2" bestFit="1" customWidth="1"/>
    <col min="5128" max="5128" width="26.21875" style="2" bestFit="1" customWidth="1"/>
    <col min="5129" max="5129" width="36.21875" style="2" customWidth="1"/>
    <col min="5130" max="5130" width="9.77734375" style="2" bestFit="1" customWidth="1"/>
    <col min="5131" max="5136" width="9.21875" style="2"/>
    <col min="5137" max="5137" width="7.21875" style="2" customWidth="1"/>
    <col min="5138" max="5138" width="5.44140625" style="2" customWidth="1"/>
    <col min="5139" max="5376" width="9.21875" style="2"/>
    <col min="5377" max="5377" width="9.5546875" style="2" customWidth="1"/>
    <col min="5378" max="5378" width="65.77734375" style="2" customWidth="1"/>
    <col min="5379" max="5379" width="15.21875" style="2" customWidth="1"/>
    <col min="5380" max="5380" width="8.5546875" style="2" bestFit="1" customWidth="1"/>
    <col min="5381" max="5381" width="15" style="2" bestFit="1" customWidth="1"/>
    <col min="5382" max="5382" width="23.44140625" style="2" bestFit="1" customWidth="1"/>
    <col min="5383" max="5383" width="28.5546875" style="2" bestFit="1" customWidth="1"/>
    <col min="5384" max="5384" width="26.21875" style="2" bestFit="1" customWidth="1"/>
    <col min="5385" max="5385" width="36.21875" style="2" customWidth="1"/>
    <col min="5386" max="5386" width="9.77734375" style="2" bestFit="1" customWidth="1"/>
    <col min="5387" max="5392" width="9.21875" style="2"/>
    <col min="5393" max="5393" width="7.21875" style="2" customWidth="1"/>
    <col min="5394" max="5394" width="5.44140625" style="2" customWidth="1"/>
    <col min="5395" max="5632" width="9.21875" style="2"/>
    <col min="5633" max="5633" width="9.5546875" style="2" customWidth="1"/>
    <col min="5634" max="5634" width="65.77734375" style="2" customWidth="1"/>
    <col min="5635" max="5635" width="15.21875" style="2" customWidth="1"/>
    <col min="5636" max="5636" width="8.5546875" style="2" bestFit="1" customWidth="1"/>
    <col min="5637" max="5637" width="15" style="2" bestFit="1" customWidth="1"/>
    <col min="5638" max="5638" width="23.44140625" style="2" bestFit="1" customWidth="1"/>
    <col min="5639" max="5639" width="28.5546875" style="2" bestFit="1" customWidth="1"/>
    <col min="5640" max="5640" width="26.21875" style="2" bestFit="1" customWidth="1"/>
    <col min="5641" max="5641" width="36.21875" style="2" customWidth="1"/>
    <col min="5642" max="5642" width="9.77734375" style="2" bestFit="1" customWidth="1"/>
    <col min="5643" max="5648" width="9.21875" style="2"/>
    <col min="5649" max="5649" width="7.21875" style="2" customWidth="1"/>
    <col min="5650" max="5650" width="5.44140625" style="2" customWidth="1"/>
    <col min="5651" max="5888" width="9.21875" style="2"/>
    <col min="5889" max="5889" width="9.5546875" style="2" customWidth="1"/>
    <col min="5890" max="5890" width="65.77734375" style="2" customWidth="1"/>
    <col min="5891" max="5891" width="15.21875" style="2" customWidth="1"/>
    <col min="5892" max="5892" width="8.5546875" style="2" bestFit="1" customWidth="1"/>
    <col min="5893" max="5893" width="15" style="2" bestFit="1" customWidth="1"/>
    <col min="5894" max="5894" width="23.44140625" style="2" bestFit="1" customWidth="1"/>
    <col min="5895" max="5895" width="28.5546875" style="2" bestFit="1" customWidth="1"/>
    <col min="5896" max="5896" width="26.21875" style="2" bestFit="1" customWidth="1"/>
    <col min="5897" max="5897" width="36.21875" style="2" customWidth="1"/>
    <col min="5898" max="5898" width="9.77734375" style="2" bestFit="1" customWidth="1"/>
    <col min="5899" max="5904" width="9.21875" style="2"/>
    <col min="5905" max="5905" width="7.21875" style="2" customWidth="1"/>
    <col min="5906" max="5906" width="5.44140625" style="2" customWidth="1"/>
    <col min="5907" max="6144" width="9.21875" style="2"/>
    <col min="6145" max="6145" width="9.5546875" style="2" customWidth="1"/>
    <col min="6146" max="6146" width="65.77734375" style="2" customWidth="1"/>
    <col min="6147" max="6147" width="15.21875" style="2" customWidth="1"/>
    <col min="6148" max="6148" width="8.5546875" style="2" bestFit="1" customWidth="1"/>
    <col min="6149" max="6149" width="15" style="2" bestFit="1" customWidth="1"/>
    <col min="6150" max="6150" width="23.44140625" style="2" bestFit="1" customWidth="1"/>
    <col min="6151" max="6151" width="28.5546875" style="2" bestFit="1" customWidth="1"/>
    <col min="6152" max="6152" width="26.21875" style="2" bestFit="1" customWidth="1"/>
    <col min="6153" max="6153" width="36.21875" style="2" customWidth="1"/>
    <col min="6154" max="6154" width="9.77734375" style="2" bestFit="1" customWidth="1"/>
    <col min="6155" max="6160" width="9.21875" style="2"/>
    <col min="6161" max="6161" width="7.21875" style="2" customWidth="1"/>
    <col min="6162" max="6162" width="5.44140625" style="2" customWidth="1"/>
    <col min="6163" max="6400" width="9.21875" style="2"/>
    <col min="6401" max="6401" width="9.5546875" style="2" customWidth="1"/>
    <col min="6402" max="6402" width="65.77734375" style="2" customWidth="1"/>
    <col min="6403" max="6403" width="15.21875" style="2" customWidth="1"/>
    <col min="6404" max="6404" width="8.5546875" style="2" bestFit="1" customWidth="1"/>
    <col min="6405" max="6405" width="15" style="2" bestFit="1" customWidth="1"/>
    <col min="6406" max="6406" width="23.44140625" style="2" bestFit="1" customWidth="1"/>
    <col min="6407" max="6407" width="28.5546875" style="2" bestFit="1" customWidth="1"/>
    <col min="6408" max="6408" width="26.21875" style="2" bestFit="1" customWidth="1"/>
    <col min="6409" max="6409" width="36.21875" style="2" customWidth="1"/>
    <col min="6410" max="6410" width="9.77734375" style="2" bestFit="1" customWidth="1"/>
    <col min="6411" max="6416" width="9.21875" style="2"/>
    <col min="6417" max="6417" width="7.21875" style="2" customWidth="1"/>
    <col min="6418" max="6418" width="5.44140625" style="2" customWidth="1"/>
    <col min="6419" max="6656" width="9.21875" style="2"/>
    <col min="6657" max="6657" width="9.5546875" style="2" customWidth="1"/>
    <col min="6658" max="6658" width="65.77734375" style="2" customWidth="1"/>
    <col min="6659" max="6659" width="15.21875" style="2" customWidth="1"/>
    <col min="6660" max="6660" width="8.5546875" style="2" bestFit="1" customWidth="1"/>
    <col min="6661" max="6661" width="15" style="2" bestFit="1" customWidth="1"/>
    <col min="6662" max="6662" width="23.44140625" style="2" bestFit="1" customWidth="1"/>
    <col min="6663" max="6663" width="28.5546875" style="2" bestFit="1" customWidth="1"/>
    <col min="6664" max="6664" width="26.21875" style="2" bestFit="1" customWidth="1"/>
    <col min="6665" max="6665" width="36.21875" style="2" customWidth="1"/>
    <col min="6666" max="6666" width="9.77734375" style="2" bestFit="1" customWidth="1"/>
    <col min="6667" max="6672" width="9.21875" style="2"/>
    <col min="6673" max="6673" width="7.21875" style="2" customWidth="1"/>
    <col min="6674" max="6674" width="5.44140625" style="2" customWidth="1"/>
    <col min="6675" max="6912" width="9.21875" style="2"/>
    <col min="6913" max="6913" width="9.5546875" style="2" customWidth="1"/>
    <col min="6914" max="6914" width="65.77734375" style="2" customWidth="1"/>
    <col min="6915" max="6915" width="15.21875" style="2" customWidth="1"/>
    <col min="6916" max="6916" width="8.5546875" style="2" bestFit="1" customWidth="1"/>
    <col min="6917" max="6917" width="15" style="2" bestFit="1" customWidth="1"/>
    <col min="6918" max="6918" width="23.44140625" style="2" bestFit="1" customWidth="1"/>
    <col min="6919" max="6919" width="28.5546875" style="2" bestFit="1" customWidth="1"/>
    <col min="6920" max="6920" width="26.21875" style="2" bestFit="1" customWidth="1"/>
    <col min="6921" max="6921" width="36.21875" style="2" customWidth="1"/>
    <col min="6922" max="6922" width="9.77734375" style="2" bestFit="1" customWidth="1"/>
    <col min="6923" max="6928" width="9.21875" style="2"/>
    <col min="6929" max="6929" width="7.21875" style="2" customWidth="1"/>
    <col min="6930" max="6930" width="5.44140625" style="2" customWidth="1"/>
    <col min="6931" max="7168" width="9.21875" style="2"/>
    <col min="7169" max="7169" width="9.5546875" style="2" customWidth="1"/>
    <col min="7170" max="7170" width="65.77734375" style="2" customWidth="1"/>
    <col min="7171" max="7171" width="15.21875" style="2" customWidth="1"/>
    <col min="7172" max="7172" width="8.5546875" style="2" bestFit="1" customWidth="1"/>
    <col min="7173" max="7173" width="15" style="2" bestFit="1" customWidth="1"/>
    <col min="7174" max="7174" width="23.44140625" style="2" bestFit="1" customWidth="1"/>
    <col min="7175" max="7175" width="28.5546875" style="2" bestFit="1" customWidth="1"/>
    <col min="7176" max="7176" width="26.21875" style="2" bestFit="1" customWidth="1"/>
    <col min="7177" max="7177" width="36.21875" style="2" customWidth="1"/>
    <col min="7178" max="7178" width="9.77734375" style="2" bestFit="1" customWidth="1"/>
    <col min="7179" max="7184" width="9.21875" style="2"/>
    <col min="7185" max="7185" width="7.21875" style="2" customWidth="1"/>
    <col min="7186" max="7186" width="5.44140625" style="2" customWidth="1"/>
    <col min="7187" max="7424" width="9.21875" style="2"/>
    <col min="7425" max="7425" width="9.5546875" style="2" customWidth="1"/>
    <col min="7426" max="7426" width="65.77734375" style="2" customWidth="1"/>
    <col min="7427" max="7427" width="15.21875" style="2" customWidth="1"/>
    <col min="7428" max="7428" width="8.5546875" style="2" bestFit="1" customWidth="1"/>
    <col min="7429" max="7429" width="15" style="2" bestFit="1" customWidth="1"/>
    <col min="7430" max="7430" width="23.44140625" style="2" bestFit="1" customWidth="1"/>
    <col min="7431" max="7431" width="28.5546875" style="2" bestFit="1" customWidth="1"/>
    <col min="7432" max="7432" width="26.21875" style="2" bestFit="1" customWidth="1"/>
    <col min="7433" max="7433" width="36.21875" style="2" customWidth="1"/>
    <col min="7434" max="7434" width="9.77734375" style="2" bestFit="1" customWidth="1"/>
    <col min="7435" max="7440" width="9.21875" style="2"/>
    <col min="7441" max="7441" width="7.21875" style="2" customWidth="1"/>
    <col min="7442" max="7442" width="5.44140625" style="2" customWidth="1"/>
    <col min="7443" max="7680" width="9.21875" style="2"/>
    <col min="7681" max="7681" width="9.5546875" style="2" customWidth="1"/>
    <col min="7682" max="7682" width="65.77734375" style="2" customWidth="1"/>
    <col min="7683" max="7683" width="15.21875" style="2" customWidth="1"/>
    <col min="7684" max="7684" width="8.5546875" style="2" bestFit="1" customWidth="1"/>
    <col min="7685" max="7685" width="15" style="2" bestFit="1" customWidth="1"/>
    <col min="7686" max="7686" width="23.44140625" style="2" bestFit="1" customWidth="1"/>
    <col min="7687" max="7687" width="28.5546875" style="2" bestFit="1" customWidth="1"/>
    <col min="7688" max="7688" width="26.21875" style="2" bestFit="1" customWidth="1"/>
    <col min="7689" max="7689" width="36.21875" style="2" customWidth="1"/>
    <col min="7690" max="7690" width="9.77734375" style="2" bestFit="1" customWidth="1"/>
    <col min="7691" max="7696" width="9.21875" style="2"/>
    <col min="7697" max="7697" width="7.21875" style="2" customWidth="1"/>
    <col min="7698" max="7698" width="5.44140625" style="2" customWidth="1"/>
    <col min="7699" max="7936" width="9.21875" style="2"/>
    <col min="7937" max="7937" width="9.5546875" style="2" customWidth="1"/>
    <col min="7938" max="7938" width="65.77734375" style="2" customWidth="1"/>
    <col min="7939" max="7939" width="15.21875" style="2" customWidth="1"/>
    <col min="7940" max="7940" width="8.5546875" style="2" bestFit="1" customWidth="1"/>
    <col min="7941" max="7941" width="15" style="2" bestFit="1" customWidth="1"/>
    <col min="7942" max="7942" width="23.44140625" style="2" bestFit="1" customWidth="1"/>
    <col min="7943" max="7943" width="28.5546875" style="2" bestFit="1" customWidth="1"/>
    <col min="7944" max="7944" width="26.21875" style="2" bestFit="1" customWidth="1"/>
    <col min="7945" max="7945" width="36.21875" style="2" customWidth="1"/>
    <col min="7946" max="7946" width="9.77734375" style="2" bestFit="1" customWidth="1"/>
    <col min="7947" max="7952" width="9.21875" style="2"/>
    <col min="7953" max="7953" width="7.21875" style="2" customWidth="1"/>
    <col min="7954" max="7954" width="5.44140625" style="2" customWidth="1"/>
    <col min="7955" max="8192" width="9.21875" style="2"/>
    <col min="8193" max="8193" width="9.5546875" style="2" customWidth="1"/>
    <col min="8194" max="8194" width="65.77734375" style="2" customWidth="1"/>
    <col min="8195" max="8195" width="15.21875" style="2" customWidth="1"/>
    <col min="8196" max="8196" width="8.5546875" style="2" bestFit="1" customWidth="1"/>
    <col min="8197" max="8197" width="15" style="2" bestFit="1" customWidth="1"/>
    <col min="8198" max="8198" width="23.44140625" style="2" bestFit="1" customWidth="1"/>
    <col min="8199" max="8199" width="28.5546875" style="2" bestFit="1" customWidth="1"/>
    <col min="8200" max="8200" width="26.21875" style="2" bestFit="1" customWidth="1"/>
    <col min="8201" max="8201" width="36.21875" style="2" customWidth="1"/>
    <col min="8202" max="8202" width="9.77734375" style="2" bestFit="1" customWidth="1"/>
    <col min="8203" max="8208" width="9.21875" style="2"/>
    <col min="8209" max="8209" width="7.21875" style="2" customWidth="1"/>
    <col min="8210" max="8210" width="5.44140625" style="2" customWidth="1"/>
    <col min="8211" max="8448" width="9.21875" style="2"/>
    <col min="8449" max="8449" width="9.5546875" style="2" customWidth="1"/>
    <col min="8450" max="8450" width="65.77734375" style="2" customWidth="1"/>
    <col min="8451" max="8451" width="15.21875" style="2" customWidth="1"/>
    <col min="8452" max="8452" width="8.5546875" style="2" bestFit="1" customWidth="1"/>
    <col min="8453" max="8453" width="15" style="2" bestFit="1" customWidth="1"/>
    <col min="8454" max="8454" width="23.44140625" style="2" bestFit="1" customWidth="1"/>
    <col min="8455" max="8455" width="28.5546875" style="2" bestFit="1" customWidth="1"/>
    <col min="8456" max="8456" width="26.21875" style="2" bestFit="1" customWidth="1"/>
    <col min="8457" max="8457" width="36.21875" style="2" customWidth="1"/>
    <col min="8458" max="8458" width="9.77734375" style="2" bestFit="1" customWidth="1"/>
    <col min="8459" max="8464" width="9.21875" style="2"/>
    <col min="8465" max="8465" width="7.21875" style="2" customWidth="1"/>
    <col min="8466" max="8466" width="5.44140625" style="2" customWidth="1"/>
    <col min="8467" max="8704" width="9.21875" style="2"/>
    <col min="8705" max="8705" width="9.5546875" style="2" customWidth="1"/>
    <col min="8706" max="8706" width="65.77734375" style="2" customWidth="1"/>
    <col min="8707" max="8707" width="15.21875" style="2" customWidth="1"/>
    <col min="8708" max="8708" width="8.5546875" style="2" bestFit="1" customWidth="1"/>
    <col min="8709" max="8709" width="15" style="2" bestFit="1" customWidth="1"/>
    <col min="8710" max="8710" width="23.44140625" style="2" bestFit="1" customWidth="1"/>
    <col min="8711" max="8711" width="28.5546875" style="2" bestFit="1" customWidth="1"/>
    <col min="8712" max="8712" width="26.21875" style="2" bestFit="1" customWidth="1"/>
    <col min="8713" max="8713" width="36.21875" style="2" customWidth="1"/>
    <col min="8714" max="8714" width="9.77734375" style="2" bestFit="1" customWidth="1"/>
    <col min="8715" max="8720" width="9.21875" style="2"/>
    <col min="8721" max="8721" width="7.21875" style="2" customWidth="1"/>
    <col min="8722" max="8722" width="5.44140625" style="2" customWidth="1"/>
    <col min="8723" max="8960" width="9.21875" style="2"/>
    <col min="8961" max="8961" width="9.5546875" style="2" customWidth="1"/>
    <col min="8962" max="8962" width="65.77734375" style="2" customWidth="1"/>
    <col min="8963" max="8963" width="15.21875" style="2" customWidth="1"/>
    <col min="8964" max="8964" width="8.5546875" style="2" bestFit="1" customWidth="1"/>
    <col min="8965" max="8965" width="15" style="2" bestFit="1" customWidth="1"/>
    <col min="8966" max="8966" width="23.44140625" style="2" bestFit="1" customWidth="1"/>
    <col min="8967" max="8967" width="28.5546875" style="2" bestFit="1" customWidth="1"/>
    <col min="8968" max="8968" width="26.21875" style="2" bestFit="1" customWidth="1"/>
    <col min="8969" max="8969" width="36.21875" style="2" customWidth="1"/>
    <col min="8970" max="8970" width="9.77734375" style="2" bestFit="1" customWidth="1"/>
    <col min="8971" max="8976" width="9.21875" style="2"/>
    <col min="8977" max="8977" width="7.21875" style="2" customWidth="1"/>
    <col min="8978" max="8978" width="5.44140625" style="2" customWidth="1"/>
    <col min="8979" max="9216" width="9.21875" style="2"/>
    <col min="9217" max="9217" width="9.5546875" style="2" customWidth="1"/>
    <col min="9218" max="9218" width="65.77734375" style="2" customWidth="1"/>
    <col min="9219" max="9219" width="15.21875" style="2" customWidth="1"/>
    <col min="9220" max="9220" width="8.5546875" style="2" bestFit="1" customWidth="1"/>
    <col min="9221" max="9221" width="15" style="2" bestFit="1" customWidth="1"/>
    <col min="9222" max="9222" width="23.44140625" style="2" bestFit="1" customWidth="1"/>
    <col min="9223" max="9223" width="28.5546875" style="2" bestFit="1" customWidth="1"/>
    <col min="9224" max="9224" width="26.21875" style="2" bestFit="1" customWidth="1"/>
    <col min="9225" max="9225" width="36.21875" style="2" customWidth="1"/>
    <col min="9226" max="9226" width="9.77734375" style="2" bestFit="1" customWidth="1"/>
    <col min="9227" max="9232" width="9.21875" style="2"/>
    <col min="9233" max="9233" width="7.21875" style="2" customWidth="1"/>
    <col min="9234" max="9234" width="5.44140625" style="2" customWidth="1"/>
    <col min="9235" max="9472" width="9.21875" style="2"/>
    <col min="9473" max="9473" width="9.5546875" style="2" customWidth="1"/>
    <col min="9474" max="9474" width="65.77734375" style="2" customWidth="1"/>
    <col min="9475" max="9475" width="15.21875" style="2" customWidth="1"/>
    <col min="9476" max="9476" width="8.5546875" style="2" bestFit="1" customWidth="1"/>
    <col min="9477" max="9477" width="15" style="2" bestFit="1" customWidth="1"/>
    <col min="9478" max="9478" width="23.44140625" style="2" bestFit="1" customWidth="1"/>
    <col min="9479" max="9479" width="28.5546875" style="2" bestFit="1" customWidth="1"/>
    <col min="9480" max="9480" width="26.21875" style="2" bestFit="1" customWidth="1"/>
    <col min="9481" max="9481" width="36.21875" style="2" customWidth="1"/>
    <col min="9482" max="9482" width="9.77734375" style="2" bestFit="1" customWidth="1"/>
    <col min="9483" max="9488" width="9.21875" style="2"/>
    <col min="9489" max="9489" width="7.21875" style="2" customWidth="1"/>
    <col min="9490" max="9490" width="5.44140625" style="2" customWidth="1"/>
    <col min="9491" max="9728" width="9.21875" style="2"/>
    <col min="9729" max="9729" width="9.5546875" style="2" customWidth="1"/>
    <col min="9730" max="9730" width="65.77734375" style="2" customWidth="1"/>
    <col min="9731" max="9731" width="15.21875" style="2" customWidth="1"/>
    <col min="9732" max="9732" width="8.5546875" style="2" bestFit="1" customWidth="1"/>
    <col min="9733" max="9733" width="15" style="2" bestFit="1" customWidth="1"/>
    <col min="9734" max="9734" width="23.44140625" style="2" bestFit="1" customWidth="1"/>
    <col min="9735" max="9735" width="28.5546875" style="2" bestFit="1" customWidth="1"/>
    <col min="9736" max="9736" width="26.21875" style="2" bestFit="1" customWidth="1"/>
    <col min="9737" max="9737" width="36.21875" style="2" customWidth="1"/>
    <col min="9738" max="9738" width="9.77734375" style="2" bestFit="1" customWidth="1"/>
    <col min="9739" max="9744" width="9.21875" style="2"/>
    <col min="9745" max="9745" width="7.21875" style="2" customWidth="1"/>
    <col min="9746" max="9746" width="5.44140625" style="2" customWidth="1"/>
    <col min="9747" max="9984" width="9.21875" style="2"/>
    <col min="9985" max="9985" width="9.5546875" style="2" customWidth="1"/>
    <col min="9986" max="9986" width="65.77734375" style="2" customWidth="1"/>
    <col min="9987" max="9987" width="15.21875" style="2" customWidth="1"/>
    <col min="9988" max="9988" width="8.5546875" style="2" bestFit="1" customWidth="1"/>
    <col min="9989" max="9989" width="15" style="2" bestFit="1" customWidth="1"/>
    <col min="9990" max="9990" width="23.44140625" style="2" bestFit="1" customWidth="1"/>
    <col min="9991" max="9991" width="28.5546875" style="2" bestFit="1" customWidth="1"/>
    <col min="9992" max="9992" width="26.21875" style="2" bestFit="1" customWidth="1"/>
    <col min="9993" max="9993" width="36.21875" style="2" customWidth="1"/>
    <col min="9994" max="9994" width="9.77734375" style="2" bestFit="1" customWidth="1"/>
    <col min="9995" max="10000" width="9.21875" style="2"/>
    <col min="10001" max="10001" width="7.21875" style="2" customWidth="1"/>
    <col min="10002" max="10002" width="5.44140625" style="2" customWidth="1"/>
    <col min="10003" max="10240" width="9.21875" style="2"/>
    <col min="10241" max="10241" width="9.5546875" style="2" customWidth="1"/>
    <col min="10242" max="10242" width="65.77734375" style="2" customWidth="1"/>
    <col min="10243" max="10243" width="15.21875" style="2" customWidth="1"/>
    <col min="10244" max="10244" width="8.5546875" style="2" bestFit="1" customWidth="1"/>
    <col min="10245" max="10245" width="15" style="2" bestFit="1" customWidth="1"/>
    <col min="10246" max="10246" width="23.44140625" style="2" bestFit="1" customWidth="1"/>
    <col min="10247" max="10247" width="28.5546875" style="2" bestFit="1" customWidth="1"/>
    <col min="10248" max="10248" width="26.21875" style="2" bestFit="1" customWidth="1"/>
    <col min="10249" max="10249" width="36.21875" style="2" customWidth="1"/>
    <col min="10250" max="10250" width="9.77734375" style="2" bestFit="1" customWidth="1"/>
    <col min="10251" max="10256" width="9.21875" style="2"/>
    <col min="10257" max="10257" width="7.21875" style="2" customWidth="1"/>
    <col min="10258" max="10258" width="5.44140625" style="2" customWidth="1"/>
    <col min="10259" max="10496" width="9.21875" style="2"/>
    <col min="10497" max="10497" width="9.5546875" style="2" customWidth="1"/>
    <col min="10498" max="10498" width="65.77734375" style="2" customWidth="1"/>
    <col min="10499" max="10499" width="15.21875" style="2" customWidth="1"/>
    <col min="10500" max="10500" width="8.5546875" style="2" bestFit="1" customWidth="1"/>
    <col min="10501" max="10501" width="15" style="2" bestFit="1" customWidth="1"/>
    <col min="10502" max="10502" width="23.44140625" style="2" bestFit="1" customWidth="1"/>
    <col min="10503" max="10503" width="28.5546875" style="2" bestFit="1" customWidth="1"/>
    <col min="10504" max="10504" width="26.21875" style="2" bestFit="1" customWidth="1"/>
    <col min="10505" max="10505" width="36.21875" style="2" customWidth="1"/>
    <col min="10506" max="10506" width="9.77734375" style="2" bestFit="1" customWidth="1"/>
    <col min="10507" max="10512" width="9.21875" style="2"/>
    <col min="10513" max="10513" width="7.21875" style="2" customWidth="1"/>
    <col min="10514" max="10514" width="5.44140625" style="2" customWidth="1"/>
    <col min="10515" max="10752" width="9.21875" style="2"/>
    <col min="10753" max="10753" width="9.5546875" style="2" customWidth="1"/>
    <col min="10754" max="10754" width="65.77734375" style="2" customWidth="1"/>
    <col min="10755" max="10755" width="15.21875" style="2" customWidth="1"/>
    <col min="10756" max="10756" width="8.5546875" style="2" bestFit="1" customWidth="1"/>
    <col min="10757" max="10757" width="15" style="2" bestFit="1" customWidth="1"/>
    <col min="10758" max="10758" width="23.44140625" style="2" bestFit="1" customWidth="1"/>
    <col min="10759" max="10759" width="28.5546875" style="2" bestFit="1" customWidth="1"/>
    <col min="10760" max="10760" width="26.21875" style="2" bestFit="1" customWidth="1"/>
    <col min="10761" max="10761" width="36.21875" style="2" customWidth="1"/>
    <col min="10762" max="10762" width="9.77734375" style="2" bestFit="1" customWidth="1"/>
    <col min="10763" max="10768" width="9.21875" style="2"/>
    <col min="10769" max="10769" width="7.21875" style="2" customWidth="1"/>
    <col min="10770" max="10770" width="5.44140625" style="2" customWidth="1"/>
    <col min="10771" max="11008" width="9.21875" style="2"/>
    <col min="11009" max="11009" width="9.5546875" style="2" customWidth="1"/>
    <col min="11010" max="11010" width="65.77734375" style="2" customWidth="1"/>
    <col min="11011" max="11011" width="15.21875" style="2" customWidth="1"/>
    <col min="11012" max="11012" width="8.5546875" style="2" bestFit="1" customWidth="1"/>
    <col min="11013" max="11013" width="15" style="2" bestFit="1" customWidth="1"/>
    <col min="11014" max="11014" width="23.44140625" style="2" bestFit="1" customWidth="1"/>
    <col min="11015" max="11015" width="28.5546875" style="2" bestFit="1" customWidth="1"/>
    <col min="11016" max="11016" width="26.21875" style="2" bestFit="1" customWidth="1"/>
    <col min="11017" max="11017" width="36.21875" style="2" customWidth="1"/>
    <col min="11018" max="11018" width="9.77734375" style="2" bestFit="1" customWidth="1"/>
    <col min="11019" max="11024" width="9.21875" style="2"/>
    <col min="11025" max="11025" width="7.21875" style="2" customWidth="1"/>
    <col min="11026" max="11026" width="5.44140625" style="2" customWidth="1"/>
    <col min="11027" max="11264" width="9.21875" style="2"/>
    <col min="11265" max="11265" width="9.5546875" style="2" customWidth="1"/>
    <col min="11266" max="11266" width="65.77734375" style="2" customWidth="1"/>
    <col min="11267" max="11267" width="15.21875" style="2" customWidth="1"/>
    <col min="11268" max="11268" width="8.5546875" style="2" bestFit="1" customWidth="1"/>
    <col min="11269" max="11269" width="15" style="2" bestFit="1" customWidth="1"/>
    <col min="11270" max="11270" width="23.44140625" style="2" bestFit="1" customWidth="1"/>
    <col min="11271" max="11271" width="28.5546875" style="2" bestFit="1" customWidth="1"/>
    <col min="11272" max="11272" width="26.21875" style="2" bestFit="1" customWidth="1"/>
    <col min="11273" max="11273" width="36.21875" style="2" customWidth="1"/>
    <col min="11274" max="11274" width="9.77734375" style="2" bestFit="1" customWidth="1"/>
    <col min="11275" max="11280" width="9.21875" style="2"/>
    <col min="11281" max="11281" width="7.21875" style="2" customWidth="1"/>
    <col min="11282" max="11282" width="5.44140625" style="2" customWidth="1"/>
    <col min="11283" max="11520" width="9.21875" style="2"/>
    <col min="11521" max="11521" width="9.5546875" style="2" customWidth="1"/>
    <col min="11522" max="11522" width="65.77734375" style="2" customWidth="1"/>
    <col min="11523" max="11523" width="15.21875" style="2" customWidth="1"/>
    <col min="11524" max="11524" width="8.5546875" style="2" bestFit="1" customWidth="1"/>
    <col min="11525" max="11525" width="15" style="2" bestFit="1" customWidth="1"/>
    <col min="11526" max="11526" width="23.44140625" style="2" bestFit="1" customWidth="1"/>
    <col min="11527" max="11527" width="28.5546875" style="2" bestFit="1" customWidth="1"/>
    <col min="11528" max="11528" width="26.21875" style="2" bestFit="1" customWidth="1"/>
    <col min="11529" max="11529" width="36.21875" style="2" customWidth="1"/>
    <col min="11530" max="11530" width="9.77734375" style="2" bestFit="1" customWidth="1"/>
    <col min="11531" max="11536" width="9.21875" style="2"/>
    <col min="11537" max="11537" width="7.21875" style="2" customWidth="1"/>
    <col min="11538" max="11538" width="5.44140625" style="2" customWidth="1"/>
    <col min="11539" max="11776" width="9.21875" style="2"/>
    <col min="11777" max="11777" width="9.5546875" style="2" customWidth="1"/>
    <col min="11778" max="11778" width="65.77734375" style="2" customWidth="1"/>
    <col min="11779" max="11779" width="15.21875" style="2" customWidth="1"/>
    <col min="11780" max="11780" width="8.5546875" style="2" bestFit="1" customWidth="1"/>
    <col min="11781" max="11781" width="15" style="2" bestFit="1" customWidth="1"/>
    <col min="11782" max="11782" width="23.44140625" style="2" bestFit="1" customWidth="1"/>
    <col min="11783" max="11783" width="28.5546875" style="2" bestFit="1" customWidth="1"/>
    <col min="11784" max="11784" width="26.21875" style="2" bestFit="1" customWidth="1"/>
    <col min="11785" max="11785" width="36.21875" style="2" customWidth="1"/>
    <col min="11786" max="11786" width="9.77734375" style="2" bestFit="1" customWidth="1"/>
    <col min="11787" max="11792" width="9.21875" style="2"/>
    <col min="11793" max="11793" width="7.21875" style="2" customWidth="1"/>
    <col min="11794" max="11794" width="5.44140625" style="2" customWidth="1"/>
    <col min="11795" max="12032" width="9.21875" style="2"/>
    <col min="12033" max="12033" width="9.5546875" style="2" customWidth="1"/>
    <col min="12034" max="12034" width="65.77734375" style="2" customWidth="1"/>
    <col min="12035" max="12035" width="15.21875" style="2" customWidth="1"/>
    <col min="12036" max="12036" width="8.5546875" style="2" bestFit="1" customWidth="1"/>
    <col min="12037" max="12037" width="15" style="2" bestFit="1" customWidth="1"/>
    <col min="12038" max="12038" width="23.44140625" style="2" bestFit="1" customWidth="1"/>
    <col min="12039" max="12039" width="28.5546875" style="2" bestFit="1" customWidth="1"/>
    <col min="12040" max="12040" width="26.21875" style="2" bestFit="1" customWidth="1"/>
    <col min="12041" max="12041" width="36.21875" style="2" customWidth="1"/>
    <col min="12042" max="12042" width="9.77734375" style="2" bestFit="1" customWidth="1"/>
    <col min="12043" max="12048" width="9.21875" style="2"/>
    <col min="12049" max="12049" width="7.21875" style="2" customWidth="1"/>
    <col min="12050" max="12050" width="5.44140625" style="2" customWidth="1"/>
    <col min="12051" max="12288" width="9.21875" style="2"/>
    <col min="12289" max="12289" width="9.5546875" style="2" customWidth="1"/>
    <col min="12290" max="12290" width="65.77734375" style="2" customWidth="1"/>
    <col min="12291" max="12291" width="15.21875" style="2" customWidth="1"/>
    <col min="12292" max="12292" width="8.5546875" style="2" bestFit="1" customWidth="1"/>
    <col min="12293" max="12293" width="15" style="2" bestFit="1" customWidth="1"/>
    <col min="12294" max="12294" width="23.44140625" style="2" bestFit="1" customWidth="1"/>
    <col min="12295" max="12295" width="28.5546875" style="2" bestFit="1" customWidth="1"/>
    <col min="12296" max="12296" width="26.21875" style="2" bestFit="1" customWidth="1"/>
    <col min="12297" max="12297" width="36.21875" style="2" customWidth="1"/>
    <col min="12298" max="12298" width="9.77734375" style="2" bestFit="1" customWidth="1"/>
    <col min="12299" max="12304" width="9.21875" style="2"/>
    <col min="12305" max="12305" width="7.21875" style="2" customWidth="1"/>
    <col min="12306" max="12306" width="5.44140625" style="2" customWidth="1"/>
    <col min="12307" max="12544" width="9.21875" style="2"/>
    <col min="12545" max="12545" width="9.5546875" style="2" customWidth="1"/>
    <col min="12546" max="12546" width="65.77734375" style="2" customWidth="1"/>
    <col min="12547" max="12547" width="15.21875" style="2" customWidth="1"/>
    <col min="12548" max="12548" width="8.5546875" style="2" bestFit="1" customWidth="1"/>
    <col min="12549" max="12549" width="15" style="2" bestFit="1" customWidth="1"/>
    <col min="12550" max="12550" width="23.44140625" style="2" bestFit="1" customWidth="1"/>
    <col min="12551" max="12551" width="28.5546875" style="2" bestFit="1" customWidth="1"/>
    <col min="12552" max="12552" width="26.21875" style="2" bestFit="1" customWidth="1"/>
    <col min="12553" max="12553" width="36.21875" style="2" customWidth="1"/>
    <col min="12554" max="12554" width="9.77734375" style="2" bestFit="1" customWidth="1"/>
    <col min="12555" max="12560" width="9.21875" style="2"/>
    <col min="12561" max="12561" width="7.21875" style="2" customWidth="1"/>
    <col min="12562" max="12562" width="5.44140625" style="2" customWidth="1"/>
    <col min="12563" max="12800" width="9.21875" style="2"/>
    <col min="12801" max="12801" width="9.5546875" style="2" customWidth="1"/>
    <col min="12802" max="12802" width="65.77734375" style="2" customWidth="1"/>
    <col min="12803" max="12803" width="15.21875" style="2" customWidth="1"/>
    <col min="12804" max="12804" width="8.5546875" style="2" bestFit="1" customWidth="1"/>
    <col min="12805" max="12805" width="15" style="2" bestFit="1" customWidth="1"/>
    <col min="12806" max="12806" width="23.44140625" style="2" bestFit="1" customWidth="1"/>
    <col min="12807" max="12807" width="28.5546875" style="2" bestFit="1" customWidth="1"/>
    <col min="12808" max="12808" width="26.21875" style="2" bestFit="1" customWidth="1"/>
    <col min="12809" max="12809" width="36.21875" style="2" customWidth="1"/>
    <col min="12810" max="12810" width="9.77734375" style="2" bestFit="1" customWidth="1"/>
    <col min="12811" max="12816" width="9.21875" style="2"/>
    <col min="12817" max="12817" width="7.21875" style="2" customWidth="1"/>
    <col min="12818" max="12818" width="5.44140625" style="2" customWidth="1"/>
    <col min="12819" max="13056" width="9.21875" style="2"/>
    <col min="13057" max="13057" width="9.5546875" style="2" customWidth="1"/>
    <col min="13058" max="13058" width="65.77734375" style="2" customWidth="1"/>
    <col min="13059" max="13059" width="15.21875" style="2" customWidth="1"/>
    <col min="13060" max="13060" width="8.5546875" style="2" bestFit="1" customWidth="1"/>
    <col min="13061" max="13061" width="15" style="2" bestFit="1" customWidth="1"/>
    <col min="13062" max="13062" width="23.44140625" style="2" bestFit="1" customWidth="1"/>
    <col min="13063" max="13063" width="28.5546875" style="2" bestFit="1" customWidth="1"/>
    <col min="13064" max="13064" width="26.21875" style="2" bestFit="1" customWidth="1"/>
    <col min="13065" max="13065" width="36.21875" style="2" customWidth="1"/>
    <col min="13066" max="13066" width="9.77734375" style="2" bestFit="1" customWidth="1"/>
    <col min="13067" max="13072" width="9.21875" style="2"/>
    <col min="13073" max="13073" width="7.21875" style="2" customWidth="1"/>
    <col min="13074" max="13074" width="5.44140625" style="2" customWidth="1"/>
    <col min="13075" max="13312" width="9.21875" style="2"/>
    <col min="13313" max="13313" width="9.5546875" style="2" customWidth="1"/>
    <col min="13314" max="13314" width="65.77734375" style="2" customWidth="1"/>
    <col min="13315" max="13315" width="15.21875" style="2" customWidth="1"/>
    <col min="13316" max="13316" width="8.5546875" style="2" bestFit="1" customWidth="1"/>
    <col min="13317" max="13317" width="15" style="2" bestFit="1" customWidth="1"/>
    <col min="13318" max="13318" width="23.44140625" style="2" bestFit="1" customWidth="1"/>
    <col min="13319" max="13319" width="28.5546875" style="2" bestFit="1" customWidth="1"/>
    <col min="13320" max="13320" width="26.21875" style="2" bestFit="1" customWidth="1"/>
    <col min="13321" max="13321" width="36.21875" style="2" customWidth="1"/>
    <col min="13322" max="13322" width="9.77734375" style="2" bestFit="1" customWidth="1"/>
    <col min="13323" max="13328" width="9.21875" style="2"/>
    <col min="13329" max="13329" width="7.21875" style="2" customWidth="1"/>
    <col min="13330" max="13330" width="5.44140625" style="2" customWidth="1"/>
    <col min="13331" max="13568" width="9.21875" style="2"/>
    <col min="13569" max="13569" width="9.5546875" style="2" customWidth="1"/>
    <col min="13570" max="13570" width="65.77734375" style="2" customWidth="1"/>
    <col min="13571" max="13571" width="15.21875" style="2" customWidth="1"/>
    <col min="13572" max="13572" width="8.5546875" style="2" bestFit="1" customWidth="1"/>
    <col min="13573" max="13573" width="15" style="2" bestFit="1" customWidth="1"/>
    <col min="13574" max="13574" width="23.44140625" style="2" bestFit="1" customWidth="1"/>
    <col min="13575" max="13575" width="28.5546875" style="2" bestFit="1" customWidth="1"/>
    <col min="13576" max="13576" width="26.21875" style="2" bestFit="1" customWidth="1"/>
    <col min="13577" max="13577" width="36.21875" style="2" customWidth="1"/>
    <col min="13578" max="13578" width="9.77734375" style="2" bestFit="1" customWidth="1"/>
    <col min="13579" max="13584" width="9.21875" style="2"/>
    <col min="13585" max="13585" width="7.21875" style="2" customWidth="1"/>
    <col min="13586" max="13586" width="5.44140625" style="2" customWidth="1"/>
    <col min="13587" max="13824" width="9.21875" style="2"/>
    <col min="13825" max="13825" width="9.5546875" style="2" customWidth="1"/>
    <col min="13826" max="13826" width="65.77734375" style="2" customWidth="1"/>
    <col min="13827" max="13827" width="15.21875" style="2" customWidth="1"/>
    <col min="13828" max="13828" width="8.5546875" style="2" bestFit="1" customWidth="1"/>
    <col min="13829" max="13829" width="15" style="2" bestFit="1" customWidth="1"/>
    <col min="13830" max="13830" width="23.44140625" style="2" bestFit="1" customWidth="1"/>
    <col min="13831" max="13831" width="28.5546875" style="2" bestFit="1" customWidth="1"/>
    <col min="13832" max="13832" width="26.21875" style="2" bestFit="1" customWidth="1"/>
    <col min="13833" max="13833" width="36.21875" style="2" customWidth="1"/>
    <col min="13834" max="13834" width="9.77734375" style="2" bestFit="1" customWidth="1"/>
    <col min="13835" max="13840" width="9.21875" style="2"/>
    <col min="13841" max="13841" width="7.21875" style="2" customWidth="1"/>
    <col min="13842" max="13842" width="5.44140625" style="2" customWidth="1"/>
    <col min="13843" max="14080" width="9.21875" style="2"/>
    <col min="14081" max="14081" width="9.5546875" style="2" customWidth="1"/>
    <col min="14082" max="14082" width="65.77734375" style="2" customWidth="1"/>
    <col min="14083" max="14083" width="15.21875" style="2" customWidth="1"/>
    <col min="14084" max="14084" width="8.5546875" style="2" bestFit="1" customWidth="1"/>
    <col min="14085" max="14085" width="15" style="2" bestFit="1" customWidth="1"/>
    <col min="14086" max="14086" width="23.44140625" style="2" bestFit="1" customWidth="1"/>
    <col min="14087" max="14087" width="28.5546875" style="2" bestFit="1" customWidth="1"/>
    <col min="14088" max="14088" width="26.21875" style="2" bestFit="1" customWidth="1"/>
    <col min="14089" max="14089" width="36.21875" style="2" customWidth="1"/>
    <col min="14090" max="14090" width="9.77734375" style="2" bestFit="1" customWidth="1"/>
    <col min="14091" max="14096" width="9.21875" style="2"/>
    <col min="14097" max="14097" width="7.21875" style="2" customWidth="1"/>
    <col min="14098" max="14098" width="5.44140625" style="2" customWidth="1"/>
    <col min="14099" max="14336" width="9.21875" style="2"/>
    <col min="14337" max="14337" width="9.5546875" style="2" customWidth="1"/>
    <col min="14338" max="14338" width="65.77734375" style="2" customWidth="1"/>
    <col min="14339" max="14339" width="15.21875" style="2" customWidth="1"/>
    <col min="14340" max="14340" width="8.5546875" style="2" bestFit="1" customWidth="1"/>
    <col min="14341" max="14341" width="15" style="2" bestFit="1" customWidth="1"/>
    <col min="14342" max="14342" width="23.44140625" style="2" bestFit="1" customWidth="1"/>
    <col min="14343" max="14343" width="28.5546875" style="2" bestFit="1" customWidth="1"/>
    <col min="14344" max="14344" width="26.21875" style="2" bestFit="1" customWidth="1"/>
    <col min="14345" max="14345" width="36.21875" style="2" customWidth="1"/>
    <col min="14346" max="14346" width="9.77734375" style="2" bestFit="1" customWidth="1"/>
    <col min="14347" max="14352" width="9.21875" style="2"/>
    <col min="14353" max="14353" width="7.21875" style="2" customWidth="1"/>
    <col min="14354" max="14354" width="5.44140625" style="2" customWidth="1"/>
    <col min="14355" max="14592" width="9.21875" style="2"/>
    <col min="14593" max="14593" width="9.5546875" style="2" customWidth="1"/>
    <col min="14594" max="14594" width="65.77734375" style="2" customWidth="1"/>
    <col min="14595" max="14595" width="15.21875" style="2" customWidth="1"/>
    <col min="14596" max="14596" width="8.5546875" style="2" bestFit="1" customWidth="1"/>
    <col min="14597" max="14597" width="15" style="2" bestFit="1" customWidth="1"/>
    <col min="14598" max="14598" width="23.44140625" style="2" bestFit="1" customWidth="1"/>
    <col min="14599" max="14599" width="28.5546875" style="2" bestFit="1" customWidth="1"/>
    <col min="14600" max="14600" width="26.21875" style="2" bestFit="1" customWidth="1"/>
    <col min="14601" max="14601" width="36.21875" style="2" customWidth="1"/>
    <col min="14602" max="14602" width="9.77734375" style="2" bestFit="1" customWidth="1"/>
    <col min="14603" max="14608" width="9.21875" style="2"/>
    <col min="14609" max="14609" width="7.21875" style="2" customWidth="1"/>
    <col min="14610" max="14610" width="5.44140625" style="2" customWidth="1"/>
    <col min="14611" max="14848" width="9.21875" style="2"/>
    <col min="14849" max="14849" width="9.5546875" style="2" customWidth="1"/>
    <col min="14850" max="14850" width="65.77734375" style="2" customWidth="1"/>
    <col min="14851" max="14851" width="15.21875" style="2" customWidth="1"/>
    <col min="14852" max="14852" width="8.5546875" style="2" bestFit="1" customWidth="1"/>
    <col min="14853" max="14853" width="15" style="2" bestFit="1" customWidth="1"/>
    <col min="14854" max="14854" width="23.44140625" style="2" bestFit="1" customWidth="1"/>
    <col min="14855" max="14855" width="28.5546875" style="2" bestFit="1" customWidth="1"/>
    <col min="14856" max="14856" width="26.21875" style="2" bestFit="1" customWidth="1"/>
    <col min="14857" max="14857" width="36.21875" style="2" customWidth="1"/>
    <col min="14858" max="14858" width="9.77734375" style="2" bestFit="1" customWidth="1"/>
    <col min="14859" max="14864" width="9.21875" style="2"/>
    <col min="14865" max="14865" width="7.21875" style="2" customWidth="1"/>
    <col min="14866" max="14866" width="5.44140625" style="2" customWidth="1"/>
    <col min="14867" max="15104" width="9.21875" style="2"/>
    <col min="15105" max="15105" width="9.5546875" style="2" customWidth="1"/>
    <col min="15106" max="15106" width="65.77734375" style="2" customWidth="1"/>
    <col min="15107" max="15107" width="15.21875" style="2" customWidth="1"/>
    <col min="15108" max="15108" width="8.5546875" style="2" bestFit="1" customWidth="1"/>
    <col min="15109" max="15109" width="15" style="2" bestFit="1" customWidth="1"/>
    <col min="15110" max="15110" width="23.44140625" style="2" bestFit="1" customWidth="1"/>
    <col min="15111" max="15111" width="28.5546875" style="2" bestFit="1" customWidth="1"/>
    <col min="15112" max="15112" width="26.21875" style="2" bestFit="1" customWidth="1"/>
    <col min="15113" max="15113" width="36.21875" style="2" customWidth="1"/>
    <col min="15114" max="15114" width="9.77734375" style="2" bestFit="1" customWidth="1"/>
    <col min="15115" max="15120" width="9.21875" style="2"/>
    <col min="15121" max="15121" width="7.21875" style="2" customWidth="1"/>
    <col min="15122" max="15122" width="5.44140625" style="2" customWidth="1"/>
    <col min="15123" max="15360" width="9.21875" style="2"/>
    <col min="15361" max="15361" width="9.5546875" style="2" customWidth="1"/>
    <col min="15362" max="15362" width="65.77734375" style="2" customWidth="1"/>
    <col min="15363" max="15363" width="15.21875" style="2" customWidth="1"/>
    <col min="15364" max="15364" width="8.5546875" style="2" bestFit="1" customWidth="1"/>
    <col min="15365" max="15365" width="15" style="2" bestFit="1" customWidth="1"/>
    <col min="15366" max="15366" width="23.44140625" style="2" bestFit="1" customWidth="1"/>
    <col min="15367" max="15367" width="28.5546875" style="2" bestFit="1" customWidth="1"/>
    <col min="15368" max="15368" width="26.21875" style="2" bestFit="1" customWidth="1"/>
    <col min="15369" max="15369" width="36.21875" style="2" customWidth="1"/>
    <col min="15370" max="15370" width="9.77734375" style="2" bestFit="1" customWidth="1"/>
    <col min="15371" max="15376" width="9.21875" style="2"/>
    <col min="15377" max="15377" width="7.21875" style="2" customWidth="1"/>
    <col min="15378" max="15378" width="5.44140625" style="2" customWidth="1"/>
    <col min="15379" max="15616" width="9.21875" style="2"/>
    <col min="15617" max="15617" width="9.5546875" style="2" customWidth="1"/>
    <col min="15618" max="15618" width="65.77734375" style="2" customWidth="1"/>
    <col min="15619" max="15619" width="15.21875" style="2" customWidth="1"/>
    <col min="15620" max="15620" width="8.5546875" style="2" bestFit="1" customWidth="1"/>
    <col min="15621" max="15621" width="15" style="2" bestFit="1" customWidth="1"/>
    <col min="15622" max="15622" width="23.44140625" style="2" bestFit="1" customWidth="1"/>
    <col min="15623" max="15623" width="28.5546875" style="2" bestFit="1" customWidth="1"/>
    <col min="15624" max="15624" width="26.21875" style="2" bestFit="1" customWidth="1"/>
    <col min="15625" max="15625" width="36.21875" style="2" customWidth="1"/>
    <col min="15626" max="15626" width="9.77734375" style="2" bestFit="1" customWidth="1"/>
    <col min="15627" max="15632" width="9.21875" style="2"/>
    <col min="15633" max="15633" width="7.21875" style="2" customWidth="1"/>
    <col min="15634" max="15634" width="5.44140625" style="2" customWidth="1"/>
    <col min="15635" max="15872" width="9.21875" style="2"/>
    <col min="15873" max="15873" width="9.5546875" style="2" customWidth="1"/>
    <col min="15874" max="15874" width="65.77734375" style="2" customWidth="1"/>
    <col min="15875" max="15875" width="15.21875" style="2" customWidth="1"/>
    <col min="15876" max="15876" width="8.5546875" style="2" bestFit="1" customWidth="1"/>
    <col min="15877" max="15877" width="15" style="2" bestFit="1" customWidth="1"/>
    <col min="15878" max="15878" width="23.44140625" style="2" bestFit="1" customWidth="1"/>
    <col min="15879" max="15879" width="28.5546875" style="2" bestFit="1" customWidth="1"/>
    <col min="15880" max="15880" width="26.21875" style="2" bestFit="1" customWidth="1"/>
    <col min="15881" max="15881" width="36.21875" style="2" customWidth="1"/>
    <col min="15882" max="15882" width="9.77734375" style="2" bestFit="1" customWidth="1"/>
    <col min="15883" max="15888" width="9.21875" style="2"/>
    <col min="15889" max="15889" width="7.21875" style="2" customWidth="1"/>
    <col min="15890" max="15890" width="5.44140625" style="2" customWidth="1"/>
    <col min="15891" max="16128" width="9.21875" style="2"/>
    <col min="16129" max="16129" width="9.5546875" style="2" customWidth="1"/>
    <col min="16130" max="16130" width="65.77734375" style="2" customWidth="1"/>
    <col min="16131" max="16131" width="15.21875" style="2" customWidth="1"/>
    <col min="16132" max="16132" width="8.5546875" style="2" bestFit="1" customWidth="1"/>
    <col min="16133" max="16133" width="15" style="2" bestFit="1" customWidth="1"/>
    <col min="16134" max="16134" width="23.44140625" style="2" bestFit="1" customWidth="1"/>
    <col min="16135" max="16135" width="28.5546875" style="2" bestFit="1" customWidth="1"/>
    <col min="16136" max="16136" width="26.21875" style="2" bestFit="1" customWidth="1"/>
    <col min="16137" max="16137" width="36.21875" style="2" customWidth="1"/>
    <col min="16138" max="16138" width="9.77734375" style="2" bestFit="1" customWidth="1"/>
    <col min="16139" max="16144" width="9.21875" style="2"/>
    <col min="16145" max="16145" width="7.21875" style="2" customWidth="1"/>
    <col min="16146" max="16146" width="5.44140625" style="2" customWidth="1"/>
    <col min="16147" max="16384" width="9.21875" style="2"/>
  </cols>
  <sheetData>
    <row r="1" spans="1:11" ht="20.399999999999999" x14ac:dyDescent="0.3">
      <c r="A1" s="1" t="s">
        <v>52</v>
      </c>
      <c r="B1" s="1"/>
      <c r="C1" s="1"/>
      <c r="D1" s="1"/>
      <c r="E1" s="1"/>
      <c r="F1" s="1"/>
      <c r="G1" s="1"/>
    </row>
    <row r="2" spans="1:11" ht="20.399999999999999" x14ac:dyDescent="0.3">
      <c r="A2" s="1" t="s">
        <v>53</v>
      </c>
      <c r="B2" s="1"/>
      <c r="C2" s="1"/>
      <c r="D2" s="1"/>
      <c r="E2" s="1"/>
      <c r="F2" s="1"/>
      <c r="G2" s="1"/>
    </row>
    <row r="3" spans="1:11" ht="20.399999999999999" x14ac:dyDescent="0.3">
      <c r="A3" s="1" t="s">
        <v>54</v>
      </c>
      <c r="B3" s="1"/>
      <c r="C3" s="1"/>
      <c r="D3" s="1"/>
      <c r="E3" s="1"/>
      <c r="F3" s="1"/>
      <c r="G3" s="1"/>
    </row>
    <row r="4" spans="1:11" ht="20.399999999999999" x14ac:dyDescent="0.3">
      <c r="A4" s="1" t="s">
        <v>55</v>
      </c>
      <c r="B4" s="1"/>
      <c r="C4" s="1"/>
      <c r="D4" s="1"/>
      <c r="E4" s="1"/>
      <c r="F4" s="1"/>
      <c r="G4" s="1"/>
    </row>
    <row r="12" spans="1:11" ht="18" thickBot="1" x14ac:dyDescent="0.35">
      <c r="A12" s="10"/>
      <c r="B12" s="10"/>
      <c r="C12" s="10"/>
      <c r="D12" s="10"/>
      <c r="E12" s="10"/>
      <c r="F12" s="10"/>
      <c r="G12" s="10"/>
    </row>
    <row r="13" spans="1:11" ht="26.4" customHeight="1" x14ac:dyDescent="0.3">
      <c r="A13" s="11" t="s">
        <v>86</v>
      </c>
      <c r="B13" s="12"/>
      <c r="C13" s="12"/>
      <c r="D13" s="12"/>
      <c r="E13" s="12"/>
      <c r="F13" s="12"/>
      <c r="G13" s="107"/>
    </row>
    <row r="14" spans="1:11" s="13" customFormat="1" ht="51.6" customHeight="1" x14ac:dyDescent="0.3">
      <c r="A14" s="104" t="s">
        <v>87</v>
      </c>
      <c r="B14" s="105"/>
      <c r="C14" s="105"/>
      <c r="D14" s="105"/>
      <c r="E14" s="105"/>
      <c r="F14" s="105"/>
      <c r="G14" s="106"/>
      <c r="K14" s="14"/>
    </row>
    <row r="15" spans="1:11" ht="25.8" customHeight="1" x14ac:dyDescent="0.3">
      <c r="A15" s="15" t="s">
        <v>56</v>
      </c>
      <c r="B15" s="16"/>
      <c r="C15" s="16"/>
      <c r="D15" s="16"/>
      <c r="E15" s="16"/>
      <c r="F15" s="16"/>
      <c r="G15" s="17"/>
    </row>
    <row r="16" spans="1:11" ht="31.2" customHeight="1" thickBot="1" x14ac:dyDescent="0.4">
      <c r="A16" s="18"/>
      <c r="B16" s="19"/>
      <c r="C16" s="20"/>
      <c r="D16" s="19"/>
      <c r="E16" s="21"/>
      <c r="F16" s="22">
        <v>45610</v>
      </c>
      <c r="G16" s="23"/>
    </row>
    <row r="17" spans="1:11" ht="40.5" customHeight="1" thickBot="1" x14ac:dyDescent="0.35">
      <c r="A17" s="24" t="s">
        <v>57</v>
      </c>
      <c r="B17" s="25" t="s">
        <v>58</v>
      </c>
      <c r="C17" s="26" t="s">
        <v>59</v>
      </c>
      <c r="D17" s="27" t="s">
        <v>60</v>
      </c>
      <c r="E17" s="28" t="s">
        <v>61</v>
      </c>
      <c r="F17" s="29" t="s">
        <v>62</v>
      </c>
      <c r="G17" s="30" t="s">
        <v>63</v>
      </c>
      <c r="K17" s="3">
        <v>700000000</v>
      </c>
    </row>
    <row r="18" spans="1:11" s="38" customFormat="1" ht="22.8" customHeight="1" x14ac:dyDescent="0.3">
      <c r="A18" s="31">
        <v>1</v>
      </c>
      <c r="B18" s="32" t="s">
        <v>0</v>
      </c>
      <c r="C18" s="32"/>
      <c r="D18" s="32"/>
      <c r="E18" s="32"/>
      <c r="F18" s="32"/>
      <c r="G18" s="32"/>
      <c r="K18" s="39">
        <f>+K17/14</f>
        <v>50000000</v>
      </c>
    </row>
    <row r="19" spans="1:11" ht="21" x14ac:dyDescent="0.3">
      <c r="A19" s="47">
        <v>1.01</v>
      </c>
      <c r="B19" s="41" t="s">
        <v>27</v>
      </c>
      <c r="C19" s="42">
        <v>106.46</v>
      </c>
      <c r="D19" s="43" t="s">
        <v>64</v>
      </c>
      <c r="E19" s="44"/>
      <c r="F19" s="45">
        <f>C19*E19</f>
        <v>0</v>
      </c>
      <c r="G19" s="46"/>
    </row>
    <row r="20" spans="1:11" ht="21" x14ac:dyDescent="0.3">
      <c r="A20" s="47">
        <v>1.02</v>
      </c>
      <c r="B20" s="41" t="s">
        <v>28</v>
      </c>
      <c r="C20" s="42">
        <v>43.58</v>
      </c>
      <c r="D20" s="43" t="s">
        <v>65</v>
      </c>
      <c r="E20" s="44"/>
      <c r="F20" s="45">
        <f>C20*E20</f>
        <v>0</v>
      </c>
      <c r="G20" s="46"/>
    </row>
    <row r="21" spans="1:11" ht="21" x14ac:dyDescent="0.3">
      <c r="A21" s="47">
        <v>1.03</v>
      </c>
      <c r="B21" s="41" t="s">
        <v>12</v>
      </c>
      <c r="C21" s="42">
        <f>C19+C20</f>
        <v>150.04</v>
      </c>
      <c r="D21" s="43" t="s">
        <v>66</v>
      </c>
      <c r="E21" s="44"/>
      <c r="F21" s="45">
        <f>C21*E21</f>
        <v>0</v>
      </c>
      <c r="G21" s="46"/>
    </row>
    <row r="22" spans="1:11" ht="21" x14ac:dyDescent="0.3">
      <c r="A22" s="47">
        <v>1.04</v>
      </c>
      <c r="B22" s="41" t="s">
        <v>13</v>
      </c>
      <c r="C22" s="42">
        <v>1</v>
      </c>
      <c r="D22" s="43" t="s">
        <v>67</v>
      </c>
      <c r="E22" s="44"/>
      <c r="F22" s="45">
        <f>C22*E22</f>
        <v>0</v>
      </c>
      <c r="G22" s="46"/>
    </row>
    <row r="23" spans="1:11" ht="21" x14ac:dyDescent="0.3">
      <c r="A23" s="47"/>
      <c r="B23" s="41"/>
      <c r="C23" s="42"/>
      <c r="D23" s="43"/>
      <c r="E23" s="44"/>
      <c r="F23" s="36"/>
      <c r="G23" s="45">
        <f>SUM(F19:F22)</f>
        <v>0</v>
      </c>
    </row>
    <row r="24" spans="1:11" ht="17.399999999999999" x14ac:dyDescent="0.3">
      <c r="A24" s="31">
        <v>2</v>
      </c>
      <c r="B24" s="32" t="s">
        <v>29</v>
      </c>
      <c r="C24" s="33"/>
      <c r="D24" s="34"/>
      <c r="E24" s="35"/>
      <c r="F24" s="36"/>
      <c r="G24" s="37"/>
    </row>
    <row r="25" spans="1:11" ht="33.6" x14ac:dyDescent="0.3">
      <c r="A25" s="47">
        <v>2.0099999999999998</v>
      </c>
      <c r="B25" s="41" t="s">
        <v>31</v>
      </c>
      <c r="C25" s="42">
        <v>2.94</v>
      </c>
      <c r="D25" s="43" t="s">
        <v>67</v>
      </c>
      <c r="E25" s="44"/>
      <c r="F25" s="45">
        <f>C25*E25</f>
        <v>0</v>
      </c>
      <c r="G25" s="46"/>
    </row>
    <row r="26" spans="1:11" ht="33.6" x14ac:dyDescent="0.3">
      <c r="A26" s="47">
        <v>2.0099999999999998</v>
      </c>
      <c r="B26" s="41" t="s">
        <v>30</v>
      </c>
      <c r="C26" s="42">
        <v>5.23</v>
      </c>
      <c r="D26" s="43" t="s">
        <v>67</v>
      </c>
      <c r="E26" s="44"/>
      <c r="F26" s="45">
        <f>C26*E26</f>
        <v>0</v>
      </c>
      <c r="G26" s="46"/>
    </row>
    <row r="27" spans="1:11" ht="21" x14ac:dyDescent="0.3">
      <c r="A27" s="47"/>
      <c r="B27" s="41"/>
      <c r="C27" s="42"/>
      <c r="D27" s="43"/>
      <c r="E27" s="44"/>
      <c r="F27" s="36"/>
      <c r="G27" s="45">
        <f>SUM(F25:F26)</f>
        <v>0</v>
      </c>
    </row>
    <row r="28" spans="1:11" ht="17.399999999999999" x14ac:dyDescent="0.3">
      <c r="A28" s="31">
        <v>3</v>
      </c>
      <c r="B28" s="32" t="s">
        <v>32</v>
      </c>
      <c r="C28" s="33"/>
      <c r="D28" s="34"/>
      <c r="E28" s="35"/>
      <c r="F28" s="36" t="s">
        <v>11</v>
      </c>
      <c r="G28" s="37"/>
    </row>
    <row r="29" spans="1:11" ht="21" x14ac:dyDescent="0.3">
      <c r="A29" s="47">
        <v>3.01</v>
      </c>
      <c r="B29" s="41" t="s">
        <v>26</v>
      </c>
      <c r="C29" s="42">
        <v>244.07</v>
      </c>
      <c r="D29" s="43" t="s">
        <v>67</v>
      </c>
      <c r="E29" s="44"/>
      <c r="F29" s="45">
        <f>C29*E29</f>
        <v>0</v>
      </c>
      <c r="G29" s="46"/>
    </row>
    <row r="30" spans="1:11" ht="21" x14ac:dyDescent="0.3">
      <c r="A30" s="40"/>
      <c r="B30" s="41"/>
      <c r="C30" s="42"/>
      <c r="D30" s="43"/>
      <c r="E30" s="44"/>
      <c r="F30" s="36"/>
      <c r="G30" s="45">
        <f>SUM(F29:F29)</f>
        <v>0</v>
      </c>
    </row>
    <row r="31" spans="1:11" ht="17.399999999999999" x14ac:dyDescent="0.3">
      <c r="A31" s="31">
        <v>4</v>
      </c>
      <c r="B31" s="32" t="s">
        <v>33</v>
      </c>
      <c r="C31" s="33"/>
      <c r="D31" s="34"/>
      <c r="E31" s="35"/>
      <c r="F31" s="36" t="s">
        <v>11</v>
      </c>
      <c r="G31" s="37"/>
    </row>
    <row r="32" spans="1:11" ht="21" x14ac:dyDescent="0.3">
      <c r="A32" s="47">
        <v>4.01</v>
      </c>
      <c r="B32" s="41" t="s">
        <v>34</v>
      </c>
      <c r="C32" s="42">
        <v>39.200000000000003</v>
      </c>
      <c r="D32" s="43" t="s">
        <v>10</v>
      </c>
      <c r="E32" s="44"/>
      <c r="F32" s="45">
        <f>C32*E32</f>
        <v>0</v>
      </c>
      <c r="G32" s="46"/>
    </row>
    <row r="33" spans="1:7" ht="21" x14ac:dyDescent="0.3">
      <c r="A33" s="47">
        <v>4.0199999999999996</v>
      </c>
      <c r="B33" s="41" t="s">
        <v>6</v>
      </c>
      <c r="C33" s="42">
        <v>865.55</v>
      </c>
      <c r="D33" s="43" t="s">
        <v>10</v>
      </c>
      <c r="E33" s="44"/>
      <c r="F33" s="45">
        <f t="shared" ref="F33:F36" si="0">C33*E33</f>
        <v>0</v>
      </c>
      <c r="G33" s="46"/>
    </row>
    <row r="34" spans="1:7" ht="21" x14ac:dyDescent="0.3">
      <c r="A34" s="47">
        <v>4.03</v>
      </c>
      <c r="B34" s="41" t="s">
        <v>7</v>
      </c>
      <c r="C34" s="42">
        <v>110.72</v>
      </c>
      <c r="D34" s="43" t="s">
        <v>10</v>
      </c>
      <c r="E34" s="44"/>
      <c r="F34" s="45">
        <f t="shared" si="0"/>
        <v>0</v>
      </c>
      <c r="G34" s="46"/>
    </row>
    <row r="35" spans="1:7" ht="21" x14ac:dyDescent="0.3">
      <c r="A35" s="47">
        <v>4.04</v>
      </c>
      <c r="B35" s="41" t="s">
        <v>19</v>
      </c>
      <c r="C35" s="42">
        <v>15.82</v>
      </c>
      <c r="D35" s="43" t="s">
        <v>10</v>
      </c>
      <c r="E35" s="44"/>
      <c r="F35" s="45">
        <f t="shared" si="0"/>
        <v>0</v>
      </c>
      <c r="G35" s="46"/>
    </row>
    <row r="36" spans="1:7" ht="21" x14ac:dyDescent="0.3">
      <c r="A36" s="47">
        <v>4.05</v>
      </c>
      <c r="B36" s="41" t="s">
        <v>8</v>
      </c>
      <c r="C36" s="42">
        <v>297.41000000000003</v>
      </c>
      <c r="D36" s="43" t="s">
        <v>9</v>
      </c>
      <c r="E36" s="44"/>
      <c r="F36" s="45">
        <f t="shared" si="0"/>
        <v>0</v>
      </c>
      <c r="G36" s="46"/>
    </row>
    <row r="37" spans="1:7" ht="21" x14ac:dyDescent="0.3">
      <c r="A37" s="40"/>
      <c r="B37" s="41"/>
      <c r="C37" s="42"/>
      <c r="D37" s="43"/>
      <c r="E37" s="44"/>
      <c r="F37" s="36"/>
      <c r="G37" s="45">
        <f>SUM(F32:F36)</f>
        <v>0</v>
      </c>
    </row>
    <row r="38" spans="1:7" ht="17.399999999999999" x14ac:dyDescent="0.3">
      <c r="A38" s="31">
        <v>5</v>
      </c>
      <c r="B38" s="32" t="s">
        <v>88</v>
      </c>
      <c r="C38" s="42"/>
      <c r="D38" s="43"/>
      <c r="E38" s="44"/>
      <c r="F38" s="36"/>
      <c r="G38" s="46"/>
    </row>
    <row r="39" spans="1:7" ht="21" x14ac:dyDescent="0.3">
      <c r="A39" s="47">
        <v>5.01</v>
      </c>
      <c r="B39" s="41" t="s">
        <v>89</v>
      </c>
      <c r="C39" s="42">
        <v>143.74</v>
      </c>
      <c r="D39" s="43" t="s">
        <v>10</v>
      </c>
      <c r="E39" s="44"/>
      <c r="F39" s="45">
        <f t="shared" ref="F39" si="1">C39*E39</f>
        <v>0</v>
      </c>
      <c r="G39" s="46"/>
    </row>
    <row r="40" spans="1:7" ht="21" x14ac:dyDescent="0.3">
      <c r="A40" s="40"/>
      <c r="B40" s="41"/>
      <c r="C40" s="42"/>
      <c r="D40" s="43"/>
      <c r="E40" s="44"/>
      <c r="F40" s="36"/>
      <c r="G40" s="45">
        <f>+F39</f>
        <v>0</v>
      </c>
    </row>
    <row r="41" spans="1:7" ht="17.399999999999999" x14ac:dyDescent="0.3">
      <c r="A41" s="31">
        <v>6</v>
      </c>
      <c r="B41" s="32" t="s">
        <v>3</v>
      </c>
      <c r="C41" s="42"/>
      <c r="D41" s="43"/>
      <c r="E41" s="44"/>
      <c r="F41" s="36"/>
      <c r="G41" s="46"/>
    </row>
    <row r="42" spans="1:7" ht="21" x14ac:dyDescent="0.3">
      <c r="A42" s="47">
        <v>6.01</v>
      </c>
      <c r="B42" s="41" t="s">
        <v>36</v>
      </c>
      <c r="C42" s="42">
        <v>7</v>
      </c>
      <c r="D42" s="43" t="s">
        <v>14</v>
      </c>
      <c r="E42" s="44"/>
      <c r="F42" s="45">
        <f t="shared" ref="F42:F43" si="2">C42*E42</f>
        <v>0</v>
      </c>
      <c r="G42" s="46"/>
    </row>
    <row r="43" spans="1:7" ht="21" x14ac:dyDescent="0.3">
      <c r="A43" s="47">
        <v>6.02</v>
      </c>
      <c r="B43" s="41" t="s">
        <v>37</v>
      </c>
      <c r="C43" s="42">
        <v>14.69</v>
      </c>
      <c r="D43" s="43" t="s">
        <v>10</v>
      </c>
      <c r="E43" s="44"/>
      <c r="F43" s="45">
        <f t="shared" si="2"/>
        <v>0</v>
      </c>
      <c r="G43" s="46"/>
    </row>
    <row r="44" spans="1:7" ht="21" x14ac:dyDescent="0.3">
      <c r="A44" s="40"/>
      <c r="B44" s="41"/>
      <c r="C44" s="42"/>
      <c r="D44" s="43"/>
      <c r="E44" s="44"/>
      <c r="F44" s="36"/>
      <c r="G44" s="45">
        <f>SUM(F42:F43)</f>
        <v>0</v>
      </c>
    </row>
    <row r="45" spans="1:7" ht="21" x14ac:dyDescent="0.3">
      <c r="A45" s="47">
        <f>A58+0.01</f>
        <v>8.01</v>
      </c>
      <c r="B45" s="41" t="s">
        <v>20</v>
      </c>
      <c r="C45" s="42">
        <v>1</v>
      </c>
      <c r="D45" s="43" t="s">
        <v>4</v>
      </c>
      <c r="E45" s="44"/>
      <c r="F45" s="45">
        <f t="shared" ref="F45:F56" si="3">C45*E45</f>
        <v>0</v>
      </c>
      <c r="G45" s="46"/>
    </row>
    <row r="46" spans="1:7" ht="21" x14ac:dyDescent="0.3">
      <c r="A46" s="47">
        <f t="shared" ref="A46:A56" si="4">A45+0.01</f>
        <v>8.02</v>
      </c>
      <c r="B46" s="41" t="s">
        <v>35</v>
      </c>
      <c r="C46" s="42">
        <v>1</v>
      </c>
      <c r="D46" s="43" t="s">
        <v>4</v>
      </c>
      <c r="E46" s="44"/>
      <c r="F46" s="45">
        <f t="shared" si="3"/>
        <v>0</v>
      </c>
      <c r="G46" s="46"/>
    </row>
    <row r="47" spans="1:7" ht="21" x14ac:dyDescent="0.3">
      <c r="A47" s="47">
        <f t="shared" si="4"/>
        <v>8.0299999999999994</v>
      </c>
      <c r="B47" s="41" t="s">
        <v>38</v>
      </c>
      <c r="C47" s="42">
        <v>1</v>
      </c>
      <c r="D47" s="43" t="s">
        <v>4</v>
      </c>
      <c r="E47" s="44"/>
      <c r="F47" s="45">
        <f t="shared" si="3"/>
        <v>0</v>
      </c>
      <c r="G47" s="46"/>
    </row>
    <row r="48" spans="1:7" ht="21" x14ac:dyDescent="0.3">
      <c r="A48" s="47">
        <f t="shared" si="4"/>
        <v>8.0399999999999991</v>
      </c>
      <c r="B48" s="41" t="s">
        <v>39</v>
      </c>
      <c r="C48" s="42">
        <v>1</v>
      </c>
      <c r="D48" s="43" t="s">
        <v>4</v>
      </c>
      <c r="E48" s="44"/>
      <c r="F48" s="45">
        <f t="shared" si="3"/>
        <v>0</v>
      </c>
      <c r="G48" s="46"/>
    </row>
    <row r="49" spans="1:7" ht="21" x14ac:dyDescent="0.3">
      <c r="A49" s="47">
        <f t="shared" si="4"/>
        <v>8.0499999999999989</v>
      </c>
      <c r="B49" s="41" t="s">
        <v>40</v>
      </c>
      <c r="C49" s="42">
        <v>1</v>
      </c>
      <c r="D49" s="43" t="s">
        <v>4</v>
      </c>
      <c r="E49" s="44"/>
      <c r="F49" s="45">
        <f t="shared" si="3"/>
        <v>0</v>
      </c>
      <c r="G49" s="46"/>
    </row>
    <row r="50" spans="1:7" ht="21" x14ac:dyDescent="0.3">
      <c r="A50" s="47">
        <f t="shared" si="4"/>
        <v>8.0599999999999987</v>
      </c>
      <c r="B50" s="41" t="s">
        <v>41</v>
      </c>
      <c r="C50" s="42">
        <v>2</v>
      </c>
      <c r="D50" s="43" t="s">
        <v>4</v>
      </c>
      <c r="E50" s="44"/>
      <c r="F50" s="45">
        <f t="shared" si="3"/>
        <v>0</v>
      </c>
      <c r="G50" s="46"/>
    </row>
    <row r="51" spans="1:7" ht="21" x14ac:dyDescent="0.3">
      <c r="A51" s="47">
        <f t="shared" si="4"/>
        <v>8.0699999999999985</v>
      </c>
      <c r="B51" s="41" t="s">
        <v>42</v>
      </c>
      <c r="C51" s="42">
        <v>1</v>
      </c>
      <c r="D51" s="43" t="s">
        <v>17</v>
      </c>
      <c r="E51" s="44"/>
      <c r="F51" s="45">
        <f t="shared" si="3"/>
        <v>0</v>
      </c>
      <c r="G51" s="46"/>
    </row>
    <row r="52" spans="1:7" ht="21" x14ac:dyDescent="0.3">
      <c r="A52" s="47">
        <f t="shared" si="4"/>
        <v>8.0799999999999983</v>
      </c>
      <c r="B52" s="41" t="s">
        <v>43</v>
      </c>
      <c r="C52" s="42">
        <v>1</v>
      </c>
      <c r="D52" s="43" t="s">
        <v>4</v>
      </c>
      <c r="E52" s="44"/>
      <c r="F52" s="45">
        <f t="shared" si="3"/>
        <v>0</v>
      </c>
      <c r="G52" s="46"/>
    </row>
    <row r="53" spans="1:7" ht="21" x14ac:dyDescent="0.3">
      <c r="A53" s="47">
        <f t="shared" si="4"/>
        <v>8.0899999999999981</v>
      </c>
      <c r="B53" s="41" t="s">
        <v>44</v>
      </c>
      <c r="C53" s="42">
        <v>1</v>
      </c>
      <c r="D53" s="43" t="s">
        <v>15</v>
      </c>
      <c r="E53" s="44"/>
      <c r="F53" s="45">
        <f t="shared" si="3"/>
        <v>0</v>
      </c>
      <c r="G53" s="46"/>
    </row>
    <row r="54" spans="1:7" ht="21" x14ac:dyDescent="0.3">
      <c r="A54" s="47">
        <f t="shared" si="4"/>
        <v>8.0999999999999979</v>
      </c>
      <c r="B54" s="41" t="s">
        <v>45</v>
      </c>
      <c r="C54" s="42">
        <v>1</v>
      </c>
      <c r="D54" s="43" t="s">
        <v>4</v>
      </c>
      <c r="E54" s="44"/>
      <c r="F54" s="45">
        <f t="shared" si="3"/>
        <v>0</v>
      </c>
      <c r="G54" s="46"/>
    </row>
    <row r="55" spans="1:7" ht="21" x14ac:dyDescent="0.3">
      <c r="A55" s="47">
        <f t="shared" si="4"/>
        <v>8.1099999999999977</v>
      </c>
      <c r="B55" s="41" t="s">
        <v>16</v>
      </c>
      <c r="C55" s="42">
        <v>1</v>
      </c>
      <c r="D55" s="43" t="s">
        <v>4</v>
      </c>
      <c r="E55" s="44"/>
      <c r="F55" s="45">
        <f t="shared" si="3"/>
        <v>0</v>
      </c>
      <c r="G55" s="46"/>
    </row>
    <row r="56" spans="1:7" ht="33.6" x14ac:dyDescent="0.3">
      <c r="A56" s="47">
        <f t="shared" si="4"/>
        <v>8.1199999999999974</v>
      </c>
      <c r="B56" s="41" t="s">
        <v>21</v>
      </c>
      <c r="C56" s="42">
        <v>1</v>
      </c>
      <c r="D56" s="43" t="s">
        <v>4</v>
      </c>
      <c r="E56" s="44"/>
      <c r="F56" s="45">
        <f t="shared" si="3"/>
        <v>0</v>
      </c>
      <c r="G56" s="46"/>
    </row>
    <row r="57" spans="1:7" ht="21" x14ac:dyDescent="0.3">
      <c r="A57" s="40"/>
      <c r="B57" s="41"/>
      <c r="C57" s="42"/>
      <c r="D57" s="43"/>
      <c r="E57" s="44"/>
      <c r="F57" s="36"/>
      <c r="G57" s="45">
        <f>SUM(F45:F56)</f>
        <v>0</v>
      </c>
    </row>
    <row r="58" spans="1:7" ht="17.399999999999999" x14ac:dyDescent="0.3">
      <c r="A58" s="31">
        <v>8</v>
      </c>
      <c r="B58" s="32" t="s">
        <v>1</v>
      </c>
      <c r="C58" s="42"/>
      <c r="D58" s="43"/>
      <c r="E58" s="44"/>
      <c r="F58" s="36"/>
      <c r="G58" s="46"/>
    </row>
    <row r="59" spans="1:7" ht="21" x14ac:dyDescent="0.3">
      <c r="A59" s="47">
        <v>8.01</v>
      </c>
      <c r="B59" s="41" t="s">
        <v>46</v>
      </c>
      <c r="C59" s="42">
        <v>12</v>
      </c>
      <c r="D59" s="43" t="s">
        <v>4</v>
      </c>
      <c r="E59" s="44"/>
      <c r="F59" s="45">
        <f t="shared" ref="F59:F64" si="5">C59*E59</f>
        <v>0</v>
      </c>
      <c r="G59" s="46"/>
    </row>
    <row r="60" spans="1:7" ht="21" x14ac:dyDescent="0.3">
      <c r="A60" s="47">
        <v>8.02</v>
      </c>
      <c r="B60" s="41" t="s">
        <v>47</v>
      </c>
      <c r="C60" s="42">
        <v>4</v>
      </c>
      <c r="D60" s="43" t="s">
        <v>4</v>
      </c>
      <c r="E60" s="44"/>
      <c r="F60" s="45">
        <f t="shared" si="5"/>
        <v>0</v>
      </c>
      <c r="G60" s="46"/>
    </row>
    <row r="61" spans="1:7" ht="21" x14ac:dyDescent="0.3">
      <c r="A61" s="47">
        <v>8.0299999999999994</v>
      </c>
      <c r="B61" s="41" t="s">
        <v>22</v>
      </c>
      <c r="C61" s="42">
        <v>4</v>
      </c>
      <c r="D61" s="43" t="s">
        <v>4</v>
      </c>
      <c r="E61" s="44"/>
      <c r="F61" s="45">
        <f t="shared" si="5"/>
        <v>0</v>
      </c>
      <c r="G61" s="46"/>
    </row>
    <row r="62" spans="1:7" ht="21" x14ac:dyDescent="0.3">
      <c r="A62" s="47">
        <v>8.0399999999999991</v>
      </c>
      <c r="B62" s="41" t="s">
        <v>48</v>
      </c>
      <c r="C62" s="42">
        <v>9</v>
      </c>
      <c r="D62" s="43" t="s">
        <v>4</v>
      </c>
      <c r="E62" s="44"/>
      <c r="F62" s="45">
        <f t="shared" si="5"/>
        <v>0</v>
      </c>
      <c r="G62" s="46"/>
    </row>
    <row r="63" spans="1:7" ht="21" x14ac:dyDescent="0.3">
      <c r="A63" s="47">
        <v>8.0500000000000007</v>
      </c>
      <c r="B63" s="41" t="s">
        <v>49</v>
      </c>
      <c r="C63" s="42">
        <v>4</v>
      </c>
      <c r="D63" s="43" t="s">
        <v>4</v>
      </c>
      <c r="E63" s="44"/>
      <c r="F63" s="45">
        <f t="shared" si="5"/>
        <v>0</v>
      </c>
      <c r="G63" s="46"/>
    </row>
    <row r="64" spans="1:7" ht="21" x14ac:dyDescent="0.3">
      <c r="A64" s="47">
        <v>8.06</v>
      </c>
      <c r="B64" s="41" t="s">
        <v>50</v>
      </c>
      <c r="C64" s="42">
        <v>1</v>
      </c>
      <c r="D64" s="43" t="s">
        <v>4</v>
      </c>
      <c r="E64" s="44"/>
      <c r="F64" s="45">
        <f t="shared" si="5"/>
        <v>0</v>
      </c>
      <c r="G64" s="46"/>
    </row>
    <row r="65" spans="1:11" ht="21" x14ac:dyDescent="0.3">
      <c r="A65" s="47"/>
      <c r="B65" s="41"/>
      <c r="C65" s="42"/>
      <c r="D65" s="43"/>
      <c r="E65" s="44"/>
      <c r="F65" s="36"/>
      <c r="G65" s="45">
        <f>SUM(F59:F64)</f>
        <v>0</v>
      </c>
    </row>
    <row r="66" spans="1:11" ht="17.399999999999999" x14ac:dyDescent="0.3">
      <c r="A66" s="31">
        <v>9</v>
      </c>
      <c r="B66" s="32" t="s">
        <v>2</v>
      </c>
      <c r="C66" s="42"/>
      <c r="D66" s="43"/>
      <c r="E66" s="44"/>
      <c r="F66" s="36"/>
      <c r="G66" s="46"/>
    </row>
    <row r="67" spans="1:11" ht="21" x14ac:dyDescent="0.3">
      <c r="A67" s="47">
        <v>9.01</v>
      </c>
      <c r="B67" s="41" t="s">
        <v>51</v>
      </c>
      <c r="C67" s="42">
        <v>865.55</v>
      </c>
      <c r="D67" s="43" t="s">
        <v>10</v>
      </c>
      <c r="E67" s="44"/>
      <c r="F67" s="45">
        <f t="shared" ref="F67:F68" si="6">C67*E67</f>
        <v>0</v>
      </c>
      <c r="G67" s="46"/>
    </row>
    <row r="68" spans="1:11" ht="33.6" x14ac:dyDescent="0.3">
      <c r="A68" s="47">
        <v>9.02</v>
      </c>
      <c r="B68" s="41" t="s">
        <v>90</v>
      </c>
      <c r="C68" s="42">
        <v>110.72</v>
      </c>
      <c r="D68" s="43" t="s">
        <v>10</v>
      </c>
      <c r="E68" s="44"/>
      <c r="F68" s="45">
        <f t="shared" si="6"/>
        <v>0</v>
      </c>
      <c r="G68" s="46"/>
    </row>
    <row r="69" spans="1:11" ht="21" x14ac:dyDescent="0.3">
      <c r="A69" s="47"/>
      <c r="B69" s="41"/>
      <c r="C69" s="42"/>
      <c r="D69" s="43"/>
      <c r="E69" s="44"/>
      <c r="F69" s="36"/>
      <c r="G69" s="45">
        <f>SUM(F67:F68)</f>
        <v>0</v>
      </c>
    </row>
    <row r="70" spans="1:11" ht="17.399999999999999" x14ac:dyDescent="0.3">
      <c r="A70" s="31">
        <v>10</v>
      </c>
      <c r="B70" s="32" t="s">
        <v>68</v>
      </c>
      <c r="C70" s="33"/>
      <c r="D70" s="34"/>
      <c r="E70" s="35"/>
      <c r="F70" s="36" t="s">
        <v>11</v>
      </c>
      <c r="G70" s="37"/>
    </row>
    <row r="71" spans="1:11" ht="21" x14ac:dyDescent="0.3">
      <c r="A71" s="47">
        <v>10.01</v>
      </c>
      <c r="B71" s="41" t="s">
        <v>69</v>
      </c>
      <c r="C71" s="42">
        <v>1</v>
      </c>
      <c r="D71" s="43" t="s">
        <v>70</v>
      </c>
      <c r="E71" s="44"/>
      <c r="F71" s="45">
        <f>C71*E71</f>
        <v>0</v>
      </c>
      <c r="G71" s="46"/>
    </row>
    <row r="72" spans="1:11" ht="21.6" thickBot="1" x14ac:dyDescent="0.35">
      <c r="A72" s="40"/>
      <c r="B72" s="41"/>
      <c r="C72" s="42"/>
      <c r="D72" s="43"/>
      <c r="E72" s="44"/>
      <c r="F72" s="36"/>
      <c r="G72" s="45">
        <f>+F71</f>
        <v>0</v>
      </c>
    </row>
    <row r="73" spans="1:11" s="52" customFormat="1" ht="21.6" thickBot="1" x14ac:dyDescent="0.35">
      <c r="A73" s="48" t="s">
        <v>71</v>
      </c>
      <c r="B73" s="49"/>
      <c r="C73" s="49"/>
      <c r="D73" s="49"/>
      <c r="E73" s="49"/>
      <c r="F73" s="50"/>
      <c r="G73" s="45">
        <f>SUM(F19:F72)</f>
        <v>0</v>
      </c>
      <c r="H73" s="51"/>
      <c r="K73" s="53"/>
    </row>
    <row r="74" spans="1:11" s="52" customFormat="1" ht="17.399999999999999" x14ac:dyDescent="0.3">
      <c r="A74" s="54"/>
      <c r="B74" s="55" t="s">
        <v>72</v>
      </c>
      <c r="C74" s="55"/>
      <c r="D74" s="55"/>
      <c r="E74" s="55"/>
      <c r="F74" s="55"/>
      <c r="G74" s="56"/>
      <c r="H74" s="51"/>
      <c r="K74" s="53"/>
    </row>
    <row r="75" spans="1:11" s="52" customFormat="1" ht="17.399999999999999" x14ac:dyDescent="0.3">
      <c r="A75" s="57"/>
      <c r="B75" s="58" t="s">
        <v>73</v>
      </c>
      <c r="C75" s="59">
        <v>10</v>
      </c>
      <c r="D75" s="60" t="s">
        <v>74</v>
      </c>
      <c r="E75" s="61"/>
      <c r="F75" s="62">
        <f t="shared" ref="F75:F82" si="7">C75%*$G$73</f>
        <v>0</v>
      </c>
      <c r="G75" s="63"/>
      <c r="H75" s="51"/>
      <c r="K75" s="53"/>
    </row>
    <row r="76" spans="1:11" x14ac:dyDescent="0.25">
      <c r="A76" s="57"/>
      <c r="B76" s="58" t="s">
        <v>5</v>
      </c>
      <c r="C76" s="59">
        <v>3</v>
      </c>
      <c r="D76" s="60" t="s">
        <v>74</v>
      </c>
      <c r="E76" s="61"/>
      <c r="F76" s="62">
        <f t="shared" si="7"/>
        <v>0</v>
      </c>
      <c r="G76" s="63"/>
      <c r="H76" s="64"/>
      <c r="I76" s="65"/>
    </row>
    <row r="77" spans="1:11" x14ac:dyDescent="0.25">
      <c r="A77" s="57"/>
      <c r="B77" s="58" t="s">
        <v>18</v>
      </c>
      <c r="C77" s="59">
        <v>4</v>
      </c>
      <c r="D77" s="60" t="s">
        <v>74</v>
      </c>
      <c r="E77" s="61"/>
      <c r="F77" s="62">
        <f t="shared" si="7"/>
        <v>0</v>
      </c>
      <c r="G77" s="63"/>
      <c r="H77" s="65"/>
    </row>
    <row r="78" spans="1:11" x14ac:dyDescent="0.25">
      <c r="A78" s="57"/>
      <c r="B78" s="58" t="s">
        <v>75</v>
      </c>
      <c r="C78" s="59">
        <v>0.1</v>
      </c>
      <c r="D78" s="60" t="s">
        <v>74</v>
      </c>
      <c r="E78" s="61"/>
      <c r="F78" s="62">
        <f t="shared" si="7"/>
        <v>0</v>
      </c>
      <c r="G78" s="63"/>
    </row>
    <row r="79" spans="1:11" x14ac:dyDescent="0.25">
      <c r="A79" s="57"/>
      <c r="B79" s="58" t="s">
        <v>76</v>
      </c>
      <c r="C79" s="59">
        <v>5</v>
      </c>
      <c r="D79" s="60" t="s">
        <v>74</v>
      </c>
      <c r="E79" s="61"/>
      <c r="F79" s="62">
        <f t="shared" si="7"/>
        <v>0</v>
      </c>
      <c r="G79" s="63"/>
      <c r="H79" s="66"/>
    </row>
    <row r="80" spans="1:11" x14ac:dyDescent="0.25">
      <c r="A80" s="57"/>
      <c r="B80" s="58" t="s">
        <v>77</v>
      </c>
      <c r="C80" s="59">
        <v>5</v>
      </c>
      <c r="D80" s="60" t="s">
        <v>74</v>
      </c>
      <c r="E80" s="61"/>
      <c r="F80" s="62">
        <f t="shared" si="7"/>
        <v>0</v>
      </c>
      <c r="G80" s="63"/>
      <c r="H80" s="66"/>
    </row>
    <row r="81" spans="1:11" x14ac:dyDescent="0.25">
      <c r="A81" s="57"/>
      <c r="B81" s="58" t="s">
        <v>78</v>
      </c>
      <c r="C81" s="59">
        <v>5</v>
      </c>
      <c r="D81" s="60" t="s">
        <v>74</v>
      </c>
      <c r="E81" s="61"/>
      <c r="F81" s="62">
        <f t="shared" si="7"/>
        <v>0</v>
      </c>
      <c r="G81" s="63"/>
    </row>
    <row r="82" spans="1:11" x14ac:dyDescent="0.25">
      <c r="A82" s="57"/>
      <c r="B82" s="58" t="s">
        <v>79</v>
      </c>
      <c r="C82" s="59">
        <v>1</v>
      </c>
      <c r="D82" s="60" t="s">
        <v>74</v>
      </c>
      <c r="E82" s="61"/>
      <c r="F82" s="62">
        <f t="shared" si="7"/>
        <v>0</v>
      </c>
      <c r="G82" s="63"/>
    </row>
    <row r="83" spans="1:11" ht="17.399999999999999" thickBot="1" x14ac:dyDescent="0.3">
      <c r="A83" s="57"/>
      <c r="B83" s="58" t="s">
        <v>80</v>
      </c>
      <c r="C83" s="67">
        <v>18</v>
      </c>
      <c r="D83" s="60" t="s">
        <v>74</v>
      </c>
      <c r="E83" s="61"/>
      <c r="F83" s="62">
        <f>C83%*$F$75</f>
        <v>0</v>
      </c>
      <c r="G83" s="63"/>
    </row>
    <row r="84" spans="1:11" ht="28.05" customHeight="1" thickBot="1" x14ac:dyDescent="0.35">
      <c r="A84" s="68" t="s">
        <v>81</v>
      </c>
      <c r="B84" s="69"/>
      <c r="C84" s="69"/>
      <c r="D84" s="69"/>
      <c r="E84" s="69"/>
      <c r="F84" s="70"/>
      <c r="G84" s="71">
        <f>SUM(F75:F83)</f>
        <v>0</v>
      </c>
      <c r="H84" s="72" t="e">
        <f>+G84/G73</f>
        <v>#DIV/0!</v>
      </c>
    </row>
    <row r="85" spans="1:11" ht="40.5" customHeight="1" thickBot="1" x14ac:dyDescent="0.35">
      <c r="A85" s="73" t="s">
        <v>82</v>
      </c>
      <c r="B85" s="74"/>
      <c r="C85" s="74"/>
      <c r="D85" s="74"/>
      <c r="E85" s="74"/>
      <c r="F85" s="75"/>
      <c r="G85" s="76">
        <f>+G84+G73</f>
        <v>0</v>
      </c>
    </row>
    <row r="86" spans="1:11" ht="17.399999999999999" thickTop="1" x14ac:dyDescent="0.25">
      <c r="A86" s="77"/>
      <c r="B86" s="78"/>
      <c r="C86" s="79"/>
      <c r="D86" s="80"/>
      <c r="E86" s="81"/>
      <c r="F86" s="82"/>
      <c r="G86" s="83"/>
      <c r="I86" s="84"/>
    </row>
    <row r="87" spans="1:11" x14ac:dyDescent="0.25">
      <c r="C87" s="85"/>
      <c r="I87" s="84"/>
    </row>
    <row r="88" spans="1:11" x14ac:dyDescent="0.25">
      <c r="C88" s="85"/>
      <c r="G88" s="3"/>
      <c r="I88" s="84"/>
    </row>
    <row r="89" spans="1:11" s="86" customFormat="1" ht="13.2" x14ac:dyDescent="0.25">
      <c r="C89" s="87"/>
      <c r="D89" s="88"/>
      <c r="E89" s="89"/>
      <c r="F89" s="90"/>
      <c r="K89" s="90"/>
    </row>
    <row r="90" spans="1:11" s="86" customFormat="1" ht="13.2" x14ac:dyDescent="0.25">
      <c r="C90" s="87"/>
      <c r="D90" s="88"/>
      <c r="E90" s="89"/>
      <c r="F90" s="90"/>
      <c r="K90" s="90"/>
    </row>
    <row r="91" spans="1:11" s="86" customFormat="1" ht="21" x14ac:dyDescent="0.4">
      <c r="B91" s="91" t="s">
        <v>83</v>
      </c>
      <c r="C91" s="87"/>
      <c r="D91" s="92" t="s">
        <v>84</v>
      </c>
      <c r="E91" s="92"/>
      <c r="F91" s="92"/>
      <c r="K91" s="90"/>
    </row>
    <row r="92" spans="1:11" s="86" customFormat="1" ht="15" x14ac:dyDescent="0.25">
      <c r="B92" s="93"/>
      <c r="C92" s="87"/>
      <c r="D92" s="93"/>
      <c r="E92" s="89"/>
      <c r="F92" s="90"/>
      <c r="K92" s="90"/>
    </row>
    <row r="93" spans="1:11" s="86" customFormat="1" ht="15" x14ac:dyDescent="0.25">
      <c r="B93" s="93"/>
      <c r="C93" s="87"/>
      <c r="D93" s="93"/>
      <c r="E93" s="89"/>
      <c r="F93" s="90"/>
      <c r="K93" s="90"/>
    </row>
    <row r="94" spans="1:11" s="86" customFormat="1" ht="15" x14ac:dyDescent="0.25">
      <c r="B94" s="93"/>
      <c r="C94" s="94"/>
      <c r="D94" s="93"/>
      <c r="E94" s="89"/>
      <c r="F94" s="90"/>
      <c r="K94" s="90"/>
    </row>
    <row r="95" spans="1:11" s="86" customFormat="1" ht="15" x14ac:dyDescent="0.25">
      <c r="B95" s="93"/>
      <c r="C95" s="94"/>
      <c r="D95" s="93"/>
      <c r="E95" s="89"/>
      <c r="F95" s="90"/>
      <c r="K95" s="90"/>
    </row>
    <row r="96" spans="1:11" s="86" customFormat="1" ht="17.399999999999999" x14ac:dyDescent="0.3">
      <c r="B96" s="95"/>
      <c r="C96" s="96"/>
      <c r="D96" s="95"/>
      <c r="E96" s="97"/>
      <c r="F96" s="98"/>
      <c r="K96" s="90"/>
    </row>
    <row r="97" spans="2:11" s="86" customFormat="1" ht="17.399999999999999" x14ac:dyDescent="0.3">
      <c r="B97" s="99" t="s">
        <v>25</v>
      </c>
      <c r="C97" s="96"/>
      <c r="D97" s="100" t="s">
        <v>23</v>
      </c>
      <c r="E97" s="100"/>
      <c r="F97" s="100"/>
      <c r="K97" s="90"/>
    </row>
    <row r="98" spans="2:11" s="86" customFormat="1" ht="17.399999999999999" x14ac:dyDescent="0.3">
      <c r="B98" s="101" t="s">
        <v>24</v>
      </c>
      <c r="C98" s="96"/>
      <c r="D98" s="102" t="s">
        <v>85</v>
      </c>
      <c r="E98" s="102"/>
      <c r="F98" s="102"/>
      <c r="K98" s="90"/>
    </row>
    <row r="100" spans="2:11" x14ac:dyDescent="0.25">
      <c r="G100" s="103"/>
    </row>
    <row r="105" spans="2:11" x14ac:dyDescent="0.25">
      <c r="H105" s="103"/>
    </row>
    <row r="106" spans="2:11" x14ac:dyDescent="0.25">
      <c r="H106" s="103">
        <v>27674559.140000001</v>
      </c>
    </row>
    <row r="107" spans="2:11" x14ac:dyDescent="0.25">
      <c r="H107" s="103">
        <f>+H106-G85</f>
        <v>27674559.140000001</v>
      </c>
    </row>
    <row r="108" spans="2:11" x14ac:dyDescent="0.25">
      <c r="H108" s="103"/>
    </row>
    <row r="109" spans="2:11" x14ac:dyDescent="0.25">
      <c r="H109" s="103"/>
    </row>
  </sheetData>
  <mergeCells count="15">
    <mergeCell ref="D98:F98"/>
    <mergeCell ref="A14:G14"/>
    <mergeCell ref="A13:G13"/>
    <mergeCell ref="A1:G1"/>
    <mergeCell ref="A12:G12"/>
    <mergeCell ref="A15:G15"/>
    <mergeCell ref="A73:F73"/>
    <mergeCell ref="B74:G74"/>
    <mergeCell ref="A84:F84"/>
    <mergeCell ref="A85:F85"/>
    <mergeCell ref="D91:F91"/>
    <mergeCell ref="D97:F97"/>
    <mergeCell ref="A2:G2"/>
    <mergeCell ref="A3:G3"/>
    <mergeCell ref="A4:G4"/>
  </mergeCells>
  <pageMargins left="0.51181102362204722" right="0.39370078740157483" top="1.7716535433070868" bottom="1.7716535433070868" header="0.31496062992125984" footer="0.31496062992125984"/>
  <pageSetup scale="48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CANTIDADES </vt:lpstr>
      <vt:lpstr>'LISTADO DE CANTIDADES '!Área_de_impresión</vt:lpstr>
      <vt:lpstr>'LISTADO DE CANTIDADES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Julito Chamaco</cp:lastModifiedBy>
  <cp:lastPrinted>2025-08-01T09:54:28Z</cp:lastPrinted>
  <dcterms:created xsi:type="dcterms:W3CDTF">2020-10-16T17:28:37Z</dcterms:created>
  <dcterms:modified xsi:type="dcterms:W3CDTF">2025-08-01T09:54:55Z</dcterms:modified>
</cp:coreProperties>
</file>